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evs3k0001\home$\hakamar\Documents\"/>
    </mc:Choice>
  </mc:AlternateContent>
  <workbookProtection workbookAlgorithmName="SHA-512" workbookHashValue="J+gDEOrFPCQsdeHYxVcxS5cpurCZS0RSbVyhF/EBXmnlobA+u4nhC6pfAMBgRLokBOt7pJm/PeV2m5gaHolQZQ==" workbookSaltValue="97edHfP3EWCBrqBlGvClmg==" workbookSpinCount="100000" lockStructure="1"/>
  <bookViews>
    <workbookView xWindow="0" yWindow="0" windowWidth="23040" windowHeight="9192" activeTab="3"/>
  </bookViews>
  <sheets>
    <sheet name="Ohje" sheetId="1" r:id="rId1"/>
    <sheet name="Pituus" sheetId="2" r:id="rId2"/>
    <sheet name="Aika" sheetId="3" r:id="rId3"/>
    <sheet name="Sähkö" sheetId="4" r:id="rId4"/>
    <sheet name="Energia" sheetId="5" r:id="rId5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5" l="1"/>
  <c r="F50" i="5"/>
  <c r="F45" i="5"/>
  <c r="F44" i="5"/>
  <c r="F43" i="5"/>
  <c r="F31" i="5"/>
  <c r="F26" i="5"/>
  <c r="F19" i="5"/>
  <c r="F11" i="5"/>
  <c r="F53" i="5"/>
  <c r="F52" i="5"/>
  <c r="F49" i="5"/>
  <c r="F48" i="5"/>
  <c r="F47" i="5"/>
  <c r="F46" i="5"/>
  <c r="F42" i="5"/>
  <c r="F41" i="5"/>
  <c r="F40" i="5"/>
  <c r="F39" i="5"/>
  <c r="F38" i="5"/>
  <c r="F36" i="5"/>
  <c r="F34" i="5"/>
  <c r="F33" i="5"/>
  <c r="F32" i="5"/>
  <c r="F30" i="5"/>
  <c r="F28" i="5"/>
  <c r="F27" i="5"/>
  <c r="F25" i="5"/>
  <c r="F23" i="5"/>
  <c r="F21" i="5"/>
  <c r="F20" i="5"/>
  <c r="F18" i="5"/>
  <c r="F17" i="5"/>
  <c r="F16" i="5"/>
  <c r="F15" i="5"/>
  <c r="F14" i="5"/>
  <c r="F12" i="5"/>
  <c r="F10" i="5"/>
  <c r="F8" i="5"/>
  <c r="F7" i="5"/>
  <c r="F5" i="5"/>
  <c r="F4" i="5"/>
  <c r="F6" i="5"/>
  <c r="F9" i="5"/>
  <c r="F13" i="5"/>
  <c r="F22" i="5"/>
  <c r="F24" i="5"/>
  <c r="F29" i="5"/>
  <c r="F35" i="5"/>
  <c r="F37" i="5"/>
  <c r="F51" i="5"/>
  <c r="F3" i="5"/>
  <c r="F69" i="4"/>
  <c r="F66" i="4"/>
  <c r="F71" i="4"/>
  <c r="F70" i="4"/>
  <c r="F68" i="4"/>
  <c r="F67" i="4"/>
  <c r="F65" i="4"/>
  <c r="F64" i="4"/>
  <c r="F58" i="4"/>
  <c r="F63" i="4"/>
  <c r="F62" i="4"/>
  <c r="F61" i="4"/>
  <c r="F60" i="4"/>
  <c r="F59" i="4"/>
  <c r="F55" i="4"/>
  <c r="F53" i="4"/>
  <c r="F57" i="4"/>
  <c r="F56" i="4"/>
  <c r="F54" i="4"/>
  <c r="F51" i="4"/>
  <c r="F52" i="4"/>
  <c r="F50" i="4"/>
  <c r="F49" i="4"/>
  <c r="F48" i="4"/>
  <c r="F47" i="4"/>
  <c r="F39" i="4"/>
  <c r="F45" i="4"/>
  <c r="F44" i="4"/>
  <c r="F43" i="4"/>
  <c r="F42" i="4"/>
  <c r="F41" i="4"/>
  <c r="F40" i="4"/>
  <c r="F38" i="4"/>
  <c r="F37" i="4"/>
  <c r="F36" i="4"/>
  <c r="F35" i="4"/>
  <c r="F34" i="4"/>
  <c r="F33" i="4"/>
  <c r="F23" i="4"/>
  <c r="F32" i="4"/>
  <c r="F31" i="4"/>
  <c r="F30" i="4"/>
  <c r="F29" i="4"/>
  <c r="F28" i="4"/>
  <c r="F27" i="4"/>
  <c r="F26" i="4"/>
  <c r="F25" i="4"/>
  <c r="F24" i="4"/>
  <c r="F22" i="4"/>
  <c r="F21" i="4"/>
  <c r="F19" i="4"/>
  <c r="F15" i="4"/>
  <c r="F19" i="2"/>
  <c r="F13" i="4"/>
  <c r="F12" i="4"/>
  <c r="F10" i="4"/>
  <c r="F8" i="4"/>
  <c r="F6" i="4"/>
  <c r="F5" i="4"/>
  <c r="F7" i="4"/>
  <c r="F9" i="4"/>
  <c r="F11" i="4"/>
  <c r="F14" i="4"/>
  <c r="F16" i="4"/>
  <c r="F17" i="4"/>
  <c r="F18" i="4"/>
  <c r="F20" i="4"/>
  <c r="F4" i="4"/>
  <c r="F3" i="4"/>
  <c r="F46" i="3" l="1"/>
  <c r="F40" i="3"/>
  <c r="F36" i="3"/>
  <c r="F29" i="3"/>
  <c r="F14" i="3"/>
  <c r="F10" i="3"/>
  <c r="F47" i="3"/>
  <c r="F45" i="3"/>
  <c r="F44" i="3"/>
  <c r="F43" i="3"/>
  <c r="F42" i="3"/>
  <c r="F41" i="3"/>
  <c r="F39" i="3"/>
  <c r="F38" i="3"/>
  <c r="F37" i="3"/>
  <c r="F35" i="3"/>
  <c r="F34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3" i="3"/>
  <c r="F12" i="3"/>
  <c r="F11" i="3"/>
  <c r="F9" i="3"/>
  <c r="F8" i="3"/>
  <c r="F7" i="3"/>
  <c r="F6" i="3"/>
  <c r="F5" i="3"/>
  <c r="F4" i="3"/>
  <c r="F3" i="3"/>
  <c r="F35" i="2"/>
  <c r="F44" i="2"/>
  <c r="F49" i="2"/>
  <c r="F48" i="2"/>
  <c r="F46" i="2"/>
  <c r="F45" i="2"/>
  <c r="F34" i="2"/>
  <c r="F32" i="2"/>
  <c r="F31" i="2"/>
  <c r="F30" i="2"/>
  <c r="F52" i="2"/>
  <c r="F40" i="2"/>
  <c r="F43" i="2"/>
  <c r="F42" i="2"/>
  <c r="F29" i="2"/>
  <c r="F27" i="2"/>
  <c r="F51" i="2"/>
  <c r="F39" i="2"/>
  <c r="F38" i="2"/>
  <c r="F37" i="2"/>
  <c r="F50" i="2"/>
  <c r="F36" i="2"/>
  <c r="F26" i="2"/>
  <c r="F11" i="2"/>
  <c r="F25" i="2"/>
  <c r="F22" i="2"/>
  <c r="F47" i="2"/>
  <c r="F33" i="2"/>
  <c r="F24" i="2"/>
  <c r="F23" i="2"/>
  <c r="F21" i="2"/>
  <c r="F20" i="2"/>
  <c r="F41" i="2"/>
  <c r="F28" i="2"/>
  <c r="F18" i="2"/>
  <c r="F17" i="2"/>
  <c r="F16" i="2"/>
  <c r="F15" i="2"/>
  <c r="F14" i="2"/>
  <c r="F13" i="2"/>
  <c r="F12" i="2"/>
  <c r="F53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<sst xmlns="http://schemas.openxmlformats.org/spreadsheetml/2006/main" count="477" uniqueCount="100">
  <si>
    <t>Aluksi klikkaa "Ota muokkaukset käyttöön"</t>
  </si>
  <si>
    <t>Kerrannaisyksiköt</t>
  </si>
  <si>
    <t>eksa = E = 1 000 000 000 000 000 000</t>
  </si>
  <si>
    <t>peta = P = 1 000 000 000 000 000</t>
  </si>
  <si>
    <t>tera = T = 1 000 000 000 000</t>
  </si>
  <si>
    <t>giga = G = 1 000 000 000</t>
  </si>
  <si>
    <t>mega = M = 1 000 000</t>
  </si>
  <si>
    <t>kilo = k = 1000</t>
  </si>
  <si>
    <t>hehto = h = 100</t>
  </si>
  <si>
    <t>deka = da = 10</t>
  </si>
  <si>
    <t>perusyksikkö = 1</t>
  </si>
  <si>
    <t>desi = d = 0,1</t>
  </si>
  <si>
    <t>sentti = c = 0,01</t>
  </si>
  <si>
    <t>milli = m = 0,001</t>
  </si>
  <si>
    <t>nano = n = 0,000 000 001</t>
  </si>
  <si>
    <t>piko = p = 0,000 000 000 001</t>
  </si>
  <si>
    <t>femto = f = 0,000 000 000 000 001</t>
  </si>
  <si>
    <t>atto = a = 0,000 000 000 000 000 001</t>
  </si>
  <si>
    <t>Ajan yksiköt</t>
  </si>
  <si>
    <t>1 min = 60 s</t>
  </si>
  <si>
    <t>1 h = 60 min</t>
  </si>
  <si>
    <t>1 d = 24 h</t>
  </si>
  <si>
    <t>1 a = 365 d</t>
  </si>
  <si>
    <r>
      <t xml:space="preserve">mikro = </t>
    </r>
    <r>
      <rPr>
        <sz val="11"/>
        <color rgb="FF0070C0"/>
        <rFont val="Calibri"/>
        <family val="2"/>
      </rPr>
      <t>μ = 0,000 001</t>
    </r>
  </si>
  <si>
    <t>Kirjoita vastaus keltaiseen ruutuun.</t>
  </si>
  <si>
    <t>m =</t>
  </si>
  <si>
    <t>cm</t>
  </si>
  <si>
    <t>Oikein!</t>
  </si>
  <si>
    <t>Tarkista!</t>
  </si>
  <si>
    <t>cm =</t>
  </si>
  <si>
    <t>m</t>
  </si>
  <si>
    <t>Siirry eteenpäin välilehdillä, niin pääset harjoittelemaan. Muista, että desimaaliluvun merkki on pilkku, ei piste. Tsemppiä harjoituksiin!</t>
  </si>
  <si>
    <t>mm</t>
  </si>
  <si>
    <t>mm =</t>
  </si>
  <si>
    <t>km</t>
  </si>
  <si>
    <t>km =</t>
  </si>
  <si>
    <r>
      <rPr>
        <sz val="11"/>
        <color theme="1"/>
        <rFont val="Calibri"/>
        <family val="2"/>
      </rPr>
      <t>μ</t>
    </r>
    <r>
      <rPr>
        <sz val="12.1"/>
        <color theme="1"/>
        <rFont val="Calibri"/>
        <family val="2"/>
      </rPr>
      <t>m =</t>
    </r>
  </si>
  <si>
    <r>
      <rPr>
        <sz val="11"/>
        <color theme="1"/>
        <rFont val="Calibri"/>
        <family val="2"/>
      </rPr>
      <t>μ</t>
    </r>
    <r>
      <rPr>
        <sz val="12.1"/>
        <color theme="1"/>
        <rFont val="Calibri"/>
        <family val="2"/>
      </rPr>
      <t>m</t>
    </r>
  </si>
  <si>
    <t>dm</t>
  </si>
  <si>
    <t>dm =</t>
  </si>
  <si>
    <t>min</t>
  </si>
  <si>
    <t>min =</t>
  </si>
  <si>
    <t>s</t>
  </si>
  <si>
    <t>h =</t>
  </si>
  <si>
    <t>s =</t>
  </si>
  <si>
    <t>h</t>
  </si>
  <si>
    <t>A =</t>
  </si>
  <si>
    <t>mA</t>
  </si>
  <si>
    <t>V =</t>
  </si>
  <si>
    <t>kV</t>
  </si>
  <si>
    <t>mA =</t>
  </si>
  <si>
    <t>A</t>
  </si>
  <si>
    <r>
      <t>k</t>
    </r>
    <r>
      <rPr>
        <sz val="11"/>
        <color theme="1"/>
        <rFont val="Calibri"/>
        <family val="2"/>
      </rPr>
      <t>Ω =</t>
    </r>
  </si>
  <si>
    <r>
      <t>M</t>
    </r>
    <r>
      <rPr>
        <sz val="11"/>
        <color theme="1"/>
        <rFont val="Calibri"/>
        <family val="2"/>
      </rPr>
      <t>Ω</t>
    </r>
  </si>
  <si>
    <r>
      <t>M</t>
    </r>
    <r>
      <rPr>
        <sz val="11"/>
        <color theme="1"/>
        <rFont val="Calibri"/>
        <family val="2"/>
      </rPr>
      <t>Ω =</t>
    </r>
  </si>
  <si>
    <t>Ω</t>
  </si>
  <si>
    <t>Ω =</t>
  </si>
  <si>
    <r>
      <t>k</t>
    </r>
    <r>
      <rPr>
        <sz val="11"/>
        <color theme="1"/>
        <rFont val="Calibri"/>
        <family val="2"/>
      </rPr>
      <t>Ω</t>
    </r>
  </si>
  <si>
    <t>MV =</t>
  </si>
  <si>
    <t>V</t>
  </si>
  <si>
    <t>Mm =</t>
  </si>
  <si>
    <t>μA =</t>
  </si>
  <si>
    <t>mF =</t>
  </si>
  <si>
    <t>F</t>
  </si>
  <si>
    <t>kA</t>
  </si>
  <si>
    <t>mV</t>
  </si>
  <si>
    <t>mV =</t>
  </si>
  <si>
    <r>
      <t>m</t>
    </r>
    <r>
      <rPr>
        <sz val="11"/>
        <color theme="1"/>
        <rFont val="Calibri"/>
        <family val="2"/>
      </rPr>
      <t>Ω</t>
    </r>
  </si>
  <si>
    <t>kΩ =</t>
  </si>
  <si>
    <t>I</t>
  </si>
  <si>
    <t>μF =</t>
  </si>
  <si>
    <t>Energian yksiköt</t>
  </si>
  <si>
    <t>1 J = 1 Ws</t>
  </si>
  <si>
    <t>1 Wh = 3600 Ws</t>
  </si>
  <si>
    <t>1 kWh = 3 600 000 Ws</t>
  </si>
  <si>
    <t>1 cal = 4,2 J</t>
  </si>
  <si>
    <t>kcal =</t>
  </si>
  <si>
    <t>cal</t>
  </si>
  <si>
    <t>W =</t>
  </si>
  <si>
    <t>mW</t>
  </si>
  <si>
    <t>Ws =</t>
  </si>
  <si>
    <t>J</t>
  </si>
  <si>
    <t>cal =</t>
  </si>
  <si>
    <t>kJ =</t>
  </si>
  <si>
    <t>J =</t>
  </si>
  <si>
    <t>kJ</t>
  </si>
  <si>
    <t>kW</t>
  </si>
  <si>
    <t>kW =</t>
  </si>
  <si>
    <t>W</t>
  </si>
  <si>
    <t>kcal</t>
  </si>
  <si>
    <t>mW =</t>
  </si>
  <si>
    <t>Wh =</t>
  </si>
  <si>
    <t>Ws</t>
  </si>
  <si>
    <t>MW</t>
  </si>
  <si>
    <t>MW =</t>
  </si>
  <si>
    <t>Wh</t>
  </si>
  <si>
    <t>GW =</t>
  </si>
  <si>
    <t>TW =</t>
  </si>
  <si>
    <t>GW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</si>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</sst>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2.1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" fillId="0" borderId="0" xfId="1" applyFill="1"/>
    <xf numFmtId="0" fontId="9" fillId="0" borderId="0" xfId="0" applyFont="1"/>
    <xf numFmtId="0" fontId="1" fillId="2" borderId="0" xfId="1" applyProtection="1">
      <protection locked="0"/>
    </xf>
    <xf numFmtId="3" fontId="1" fillId="2" borderId="0" xfId="1" applyNumberFormat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</cellXfs>
  <cellStyles count="2">
    <cellStyle name="Neutraali" xfId="1" builtinId="28"/>
    <cellStyle name="Normaali" xfId="0" builtinId="0"/>
  </cellStyles>
  <dxfs count="1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20" zoomScaleNormal="120" workbookViewId="0">
      <selection activeCell="C6" sqref="C6"/>
    </sheetView>
  </sheetViews>
  <sheetFormatPr defaultRowHeight="14.4" x14ac:dyDescent="0.3"/>
  <cols>
    <col min="1" max="1" width="35.5546875" customWidth="1"/>
    <col min="3" max="3" width="11.88671875" customWidth="1"/>
  </cols>
  <sheetData>
    <row r="1" spans="1:3" x14ac:dyDescent="0.3">
      <c r="A1" t="s">
        <v>0</v>
      </c>
    </row>
    <row r="3" spans="1:3" ht="57.6" x14ac:dyDescent="0.3">
      <c r="A3" s="1" t="s">
        <v>31</v>
      </c>
    </row>
    <row r="6" spans="1:3" x14ac:dyDescent="0.3">
      <c r="A6" s="2" t="s">
        <v>1</v>
      </c>
      <c r="B6" s="3"/>
      <c r="C6" s="2" t="s">
        <v>18</v>
      </c>
    </row>
    <row r="7" spans="1:3" x14ac:dyDescent="0.3">
      <c r="A7" s="3" t="s">
        <v>2</v>
      </c>
      <c r="B7" s="3"/>
      <c r="C7" s="3" t="s">
        <v>19</v>
      </c>
    </row>
    <row r="8" spans="1:3" x14ac:dyDescent="0.3">
      <c r="A8" s="3" t="s">
        <v>3</v>
      </c>
      <c r="B8" s="3"/>
      <c r="C8" s="3" t="s">
        <v>20</v>
      </c>
    </row>
    <row r="9" spans="1:3" x14ac:dyDescent="0.3">
      <c r="A9" s="3" t="s">
        <v>4</v>
      </c>
      <c r="B9" s="3"/>
      <c r="C9" s="3" t="s">
        <v>21</v>
      </c>
    </row>
    <row r="10" spans="1:3" x14ac:dyDescent="0.3">
      <c r="A10" s="3" t="s">
        <v>5</v>
      </c>
      <c r="B10" s="3"/>
      <c r="C10" s="3" t="s">
        <v>22</v>
      </c>
    </row>
    <row r="11" spans="1:3" x14ac:dyDescent="0.3">
      <c r="A11" s="3" t="s">
        <v>6</v>
      </c>
      <c r="B11" s="3"/>
      <c r="C11" s="3"/>
    </row>
    <row r="12" spans="1:3" x14ac:dyDescent="0.3">
      <c r="A12" s="3" t="s">
        <v>7</v>
      </c>
      <c r="B12" s="3"/>
      <c r="C12" s="3"/>
    </row>
    <row r="13" spans="1:3" x14ac:dyDescent="0.3">
      <c r="A13" s="3" t="s">
        <v>8</v>
      </c>
      <c r="B13" s="3"/>
      <c r="C13" s="3"/>
    </row>
    <row r="14" spans="1:3" x14ac:dyDescent="0.3">
      <c r="A14" s="3" t="s">
        <v>9</v>
      </c>
      <c r="B14" s="3"/>
      <c r="C14" s="3"/>
    </row>
    <row r="15" spans="1:3" x14ac:dyDescent="0.3">
      <c r="A15" s="3" t="s">
        <v>10</v>
      </c>
      <c r="B15" s="3"/>
      <c r="C15" s="3"/>
    </row>
    <row r="16" spans="1:3" x14ac:dyDescent="0.3">
      <c r="A16" s="3" t="s">
        <v>11</v>
      </c>
      <c r="B16" s="3"/>
      <c r="C16" s="3"/>
    </row>
    <row r="17" spans="1:3" x14ac:dyDescent="0.3">
      <c r="A17" s="3" t="s">
        <v>12</v>
      </c>
      <c r="B17" s="3"/>
      <c r="C17" s="3"/>
    </row>
    <row r="18" spans="1:3" x14ac:dyDescent="0.3">
      <c r="A18" s="3" t="s">
        <v>13</v>
      </c>
      <c r="B18" s="3"/>
      <c r="C18" s="3"/>
    </row>
    <row r="19" spans="1:3" x14ac:dyDescent="0.3">
      <c r="A19" s="3" t="s">
        <v>23</v>
      </c>
      <c r="B19" s="3"/>
      <c r="C19" s="3"/>
    </row>
    <row r="20" spans="1:3" x14ac:dyDescent="0.3">
      <c r="A20" s="3" t="s">
        <v>14</v>
      </c>
      <c r="B20" s="3"/>
      <c r="C20" s="3"/>
    </row>
    <row r="21" spans="1:3" x14ac:dyDescent="0.3">
      <c r="A21" s="3" t="s">
        <v>15</v>
      </c>
      <c r="B21" s="3"/>
      <c r="C21" s="3"/>
    </row>
    <row r="22" spans="1:3" x14ac:dyDescent="0.3">
      <c r="A22" s="3" t="s">
        <v>16</v>
      </c>
      <c r="B22" s="3"/>
      <c r="C22" s="3"/>
    </row>
    <row r="23" spans="1:3" x14ac:dyDescent="0.3">
      <c r="A23" s="3" t="s">
        <v>17</v>
      </c>
      <c r="B23" s="3"/>
      <c r="C23" s="3"/>
    </row>
  </sheetData>
  <sheetProtection algorithmName="SHA-512" hashValue="ca4kisikJ4NPuaRbnpct4lL/JguIuE4koMLR96MpoSPgfwBZ3RR3V+XdpyiJGz5vOBijZJtkscyVWyFvjqrHtg==" saltValue="qfTrqg0+iIJDAsBjA/94+w==" spinCount="100000" sheet="1" objects="1" scenarios="1" selectLockedCells="1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20" zoomScaleNormal="120" workbookViewId="0">
      <selection activeCell="C13" sqref="C13"/>
    </sheetView>
  </sheetViews>
  <sheetFormatPr defaultRowHeight="14.4" x14ac:dyDescent="0.3"/>
  <cols>
    <col min="2" max="2" width="6.21875" style="4" customWidth="1"/>
    <col min="4" max="4" width="5.21875" style="4" customWidth="1"/>
  </cols>
  <sheetData>
    <row r="1" spans="1:7" x14ac:dyDescent="0.3">
      <c r="A1" t="s">
        <v>24</v>
      </c>
      <c r="F1" s="12" t="s">
        <v>27</v>
      </c>
      <c r="G1" s="12" t="s">
        <v>28</v>
      </c>
    </row>
    <row r="3" spans="1:7" x14ac:dyDescent="0.3">
      <c r="A3">
        <v>2</v>
      </c>
      <c r="B3" s="4" t="s">
        <v>25</v>
      </c>
      <c r="C3" s="10"/>
      <c r="D3" s="4" t="s">
        <v>26</v>
      </c>
      <c r="F3" s="13" t="str">
        <f>IF(C3="","",IF(C3=A3*100,$F$1,$G$1))</f>
        <v/>
      </c>
    </row>
    <row r="4" spans="1:7" x14ac:dyDescent="0.3">
      <c r="A4">
        <v>4</v>
      </c>
      <c r="B4" s="4" t="s">
        <v>29</v>
      </c>
      <c r="C4" s="10"/>
      <c r="D4" s="4" t="s">
        <v>30</v>
      </c>
      <c r="F4" s="13" t="str">
        <f>IF(C4="","",IF(C4=A4*0.01,$F$1,$G$1))</f>
        <v/>
      </c>
    </row>
    <row r="5" spans="1:7" x14ac:dyDescent="0.3">
      <c r="A5">
        <v>3.5</v>
      </c>
      <c r="B5" s="4" t="s">
        <v>29</v>
      </c>
      <c r="C5" s="10"/>
      <c r="D5" s="4" t="s">
        <v>32</v>
      </c>
      <c r="F5" s="13" t="str">
        <f>IF(C5="","",IF(C5=A5*10,$F$1,$G$1))</f>
        <v/>
      </c>
    </row>
    <row r="6" spans="1:7" x14ac:dyDescent="0.3">
      <c r="A6">
        <v>600</v>
      </c>
      <c r="B6" s="4" t="s">
        <v>33</v>
      </c>
      <c r="C6" s="10"/>
      <c r="D6" s="4" t="s">
        <v>30</v>
      </c>
      <c r="F6" s="13" t="str">
        <f>IF(C6="","",IF(C6=A6/1000,$F$1,$G$1))</f>
        <v/>
      </c>
    </row>
    <row r="7" spans="1:7" x14ac:dyDescent="0.3">
      <c r="A7">
        <v>400</v>
      </c>
      <c r="B7" s="4" t="s">
        <v>29</v>
      </c>
      <c r="C7" s="10"/>
      <c r="D7" s="4" t="s">
        <v>32</v>
      </c>
      <c r="F7" s="13" t="str">
        <f>IF(C7="","",IF(C7=A7*10,$F$1,$G$1))</f>
        <v/>
      </c>
    </row>
    <row r="8" spans="1:7" x14ac:dyDescent="0.3">
      <c r="A8">
        <v>400</v>
      </c>
      <c r="B8" s="4" t="s">
        <v>25</v>
      </c>
      <c r="C8" s="10"/>
      <c r="D8" s="4" t="s">
        <v>34</v>
      </c>
      <c r="F8" s="13" t="str">
        <f>IF(C8="","",IF(C8=A8/1000,$F$1,$G$1))</f>
        <v/>
      </c>
    </row>
    <row r="9" spans="1:7" x14ac:dyDescent="0.3">
      <c r="A9">
        <v>28</v>
      </c>
      <c r="B9" s="4" t="s">
        <v>35</v>
      </c>
      <c r="C9" s="11"/>
      <c r="D9" s="4" t="s">
        <v>30</v>
      </c>
      <c r="F9" s="13" t="str">
        <f>IF(C9="","",IF(C9=A9*1000,$F$1,$G$1))</f>
        <v/>
      </c>
    </row>
    <row r="10" spans="1:7" ht="15.6" x14ac:dyDescent="0.3">
      <c r="A10">
        <v>500</v>
      </c>
      <c r="B10" s="5" t="s">
        <v>36</v>
      </c>
      <c r="C10" s="10"/>
      <c r="D10" s="4" t="s">
        <v>32</v>
      </c>
      <c r="F10" s="13" t="str">
        <f>IF(C10="","",IF(C10=A10/1000,$F$1,$G$1))</f>
        <v/>
      </c>
    </row>
    <row r="11" spans="1:7" x14ac:dyDescent="0.3">
      <c r="A11">
        <v>1.05</v>
      </c>
      <c r="B11" s="4" t="s">
        <v>30</v>
      </c>
      <c r="C11" s="10"/>
      <c r="D11" s="4" t="s">
        <v>26</v>
      </c>
      <c r="F11" s="13" t="str">
        <f>IF(C11="","",IF(C11=A11*100,"V",$G$1))</f>
        <v/>
      </c>
    </row>
    <row r="12" spans="1:7" x14ac:dyDescent="0.3">
      <c r="A12">
        <v>250</v>
      </c>
      <c r="B12" s="4" t="s">
        <v>33</v>
      </c>
      <c r="C12" s="10"/>
      <c r="D12" s="4" t="s">
        <v>30</v>
      </c>
      <c r="F12" s="13" t="str">
        <f>IF(C12="","",IF(C12=A12/1000,$F$1,$G$1))</f>
        <v/>
      </c>
    </row>
    <row r="13" spans="1:7" x14ac:dyDescent="0.3">
      <c r="A13">
        <v>67</v>
      </c>
      <c r="B13" s="4" t="s">
        <v>29</v>
      </c>
      <c r="C13" s="10"/>
      <c r="D13" s="4" t="s">
        <v>32</v>
      </c>
      <c r="F13" s="13" t="str">
        <f>IF(C13="","",IF(C13=A13*10,$F$1,$G$1))</f>
        <v/>
      </c>
    </row>
    <row r="14" spans="1:7" x14ac:dyDescent="0.3">
      <c r="A14">
        <v>78</v>
      </c>
      <c r="B14" s="4" t="s">
        <v>33</v>
      </c>
      <c r="C14" s="10"/>
      <c r="D14" s="4" t="s">
        <v>30</v>
      </c>
      <c r="F14" s="13" t="str">
        <f>IF(C14="","",IF(C14=A14/1000,$F$1,$G$1))</f>
        <v/>
      </c>
    </row>
    <row r="15" spans="1:7" x14ac:dyDescent="0.3">
      <c r="A15">
        <v>9</v>
      </c>
      <c r="B15" s="4" t="s">
        <v>29</v>
      </c>
      <c r="C15" s="10"/>
      <c r="D15" s="4" t="s">
        <v>32</v>
      </c>
      <c r="F15" s="13" t="str">
        <f>IF(C15="","",IF(C15=A15*10,$F$1,$G$1))</f>
        <v/>
      </c>
    </row>
    <row r="16" spans="1:7" x14ac:dyDescent="0.3">
      <c r="A16">
        <v>20</v>
      </c>
      <c r="B16" s="4" t="s">
        <v>25</v>
      </c>
      <c r="C16" s="10"/>
      <c r="D16" s="4" t="s">
        <v>26</v>
      </c>
      <c r="F16" s="13" t="str">
        <f>IF(C16="","",IF(C16=A16*100,$F$1,$G$1))</f>
        <v/>
      </c>
    </row>
    <row r="17" spans="1:7" x14ac:dyDescent="0.3">
      <c r="A17">
        <v>45</v>
      </c>
      <c r="B17" s="4" t="s">
        <v>29</v>
      </c>
      <c r="C17" s="10"/>
      <c r="D17" s="4" t="s">
        <v>30</v>
      </c>
      <c r="F17" s="13" t="str">
        <f>IF(C17="","",IF(C17=A17*0.01,$F$1,$G$1))</f>
        <v/>
      </c>
    </row>
    <row r="18" spans="1:7" ht="15.6" x14ac:dyDescent="0.3">
      <c r="A18">
        <v>900</v>
      </c>
      <c r="B18" s="5" t="s">
        <v>36</v>
      </c>
      <c r="C18" s="10"/>
      <c r="D18" s="4" t="s">
        <v>32</v>
      </c>
      <c r="F18" s="13" t="str">
        <f>IF(C18="","",IF(C18=A18/1000,$F$1,$G$1))</f>
        <v/>
      </c>
      <c r="G18" s="6"/>
    </row>
    <row r="19" spans="1:7" x14ac:dyDescent="0.3">
      <c r="A19">
        <v>0.2</v>
      </c>
      <c r="B19" s="4" t="s">
        <v>60</v>
      </c>
      <c r="C19" s="10"/>
      <c r="D19" s="4" t="s">
        <v>30</v>
      </c>
      <c r="F19" s="13" t="str">
        <f>IF(C19="","",IF(C19=A19*1000000,$F$1,$G$1))</f>
        <v/>
      </c>
      <c r="G19" s="6"/>
    </row>
    <row r="20" spans="1:7" x14ac:dyDescent="0.3">
      <c r="A20">
        <v>0.4</v>
      </c>
      <c r="B20" s="4" t="s">
        <v>29</v>
      </c>
      <c r="C20" s="10"/>
      <c r="D20" s="4" t="s">
        <v>30</v>
      </c>
      <c r="F20" s="13" t="str">
        <f>IF(C20="","",IF(C20=A20*0.01,$F$1,$G$1))</f>
        <v/>
      </c>
      <c r="G20" s="6"/>
    </row>
    <row r="21" spans="1:7" x14ac:dyDescent="0.3">
      <c r="A21">
        <v>3.58</v>
      </c>
      <c r="B21" s="4" t="s">
        <v>29</v>
      </c>
      <c r="C21" s="10"/>
      <c r="D21" s="4" t="s">
        <v>32</v>
      </c>
      <c r="F21" s="13" t="str">
        <f>IF(C21="","",IF(C21=A21*10,$F$1,$G$1))</f>
        <v/>
      </c>
      <c r="G21" s="6"/>
    </row>
    <row r="22" spans="1:7" x14ac:dyDescent="0.3">
      <c r="A22">
        <v>25</v>
      </c>
      <c r="B22" s="4" t="s">
        <v>33</v>
      </c>
      <c r="C22" s="10"/>
      <c r="D22" s="4" t="s">
        <v>30</v>
      </c>
      <c r="F22" s="13" t="str">
        <f>IF(C22="","",IF(C22=A22/1000,$F$1,$G$1))</f>
        <v/>
      </c>
      <c r="G22" s="6"/>
    </row>
    <row r="23" spans="1:7" x14ac:dyDescent="0.3">
      <c r="A23">
        <v>8</v>
      </c>
      <c r="B23" s="4" t="s">
        <v>35</v>
      </c>
      <c r="C23" s="11"/>
      <c r="D23" s="4" t="s">
        <v>30</v>
      </c>
      <c r="F23" s="13" t="str">
        <f>IF(C23="","",IF(C23=A23*1000,$F$1,$G$1))</f>
        <v/>
      </c>
      <c r="G23" s="6"/>
    </row>
    <row r="24" spans="1:7" x14ac:dyDescent="0.3">
      <c r="A24">
        <v>4.5</v>
      </c>
      <c r="B24" s="4" t="s">
        <v>35</v>
      </c>
      <c r="C24" s="11"/>
      <c r="D24" s="4" t="s">
        <v>30</v>
      </c>
      <c r="F24" s="13" t="str">
        <f>IF(C24="","",IF(C24=A24*1000,$F$1,$G$1))</f>
        <v/>
      </c>
      <c r="G24" s="6"/>
    </row>
    <row r="25" spans="1:7" x14ac:dyDescent="0.3">
      <c r="A25">
        <v>3.2</v>
      </c>
      <c r="B25" s="4" t="s">
        <v>25</v>
      </c>
      <c r="C25" s="10"/>
      <c r="D25" s="4" t="s">
        <v>32</v>
      </c>
      <c r="F25" s="13" t="str">
        <f>IF(C25="","",IF(C25=A25*1000,"A",$G$1))</f>
        <v/>
      </c>
      <c r="G25" s="6"/>
    </row>
    <row r="26" spans="1:7" ht="15.6" x14ac:dyDescent="0.3">
      <c r="A26">
        <v>3</v>
      </c>
      <c r="B26" s="4" t="s">
        <v>33</v>
      </c>
      <c r="C26" s="10"/>
      <c r="D26" s="5" t="s">
        <v>37</v>
      </c>
      <c r="F26" s="13" t="str">
        <f>IF(C26="","",IF(C26=A26*1000,$F$1,$G$1))</f>
        <v/>
      </c>
      <c r="G26" s="6"/>
    </row>
    <row r="27" spans="1:7" x14ac:dyDescent="0.3">
      <c r="A27">
        <v>25</v>
      </c>
      <c r="B27" s="4" t="s">
        <v>29</v>
      </c>
      <c r="C27" s="10"/>
      <c r="D27" s="4" t="s">
        <v>38</v>
      </c>
      <c r="F27" s="13" t="str">
        <f>IF(C27="","",IF(C27=A27/10,$F$1,$G$1))</f>
        <v/>
      </c>
      <c r="G27" s="6"/>
    </row>
    <row r="28" spans="1:7" ht="15.6" x14ac:dyDescent="0.3">
      <c r="A28">
        <v>750</v>
      </c>
      <c r="B28" s="5" t="s">
        <v>36</v>
      </c>
      <c r="C28" s="10"/>
      <c r="D28" s="4" t="s">
        <v>32</v>
      </c>
      <c r="F28" s="13" t="str">
        <f>IF(C28="","",IF(C28=A28/1000,$F$1,$G$1))</f>
        <v/>
      </c>
      <c r="G28" s="7"/>
    </row>
    <row r="29" spans="1:7" x14ac:dyDescent="0.3">
      <c r="A29">
        <v>4</v>
      </c>
      <c r="B29" s="4" t="s">
        <v>39</v>
      </c>
      <c r="C29" s="10"/>
      <c r="D29" s="4" t="s">
        <v>30</v>
      </c>
      <c r="F29" s="13" t="str">
        <f>IF(C29="","",IF(C29=A29/10,$F$1,$G$1))</f>
        <v/>
      </c>
      <c r="G29" s="6"/>
    </row>
    <row r="30" spans="1:7" x14ac:dyDescent="0.3">
      <c r="A30">
        <v>58</v>
      </c>
      <c r="B30" s="4" t="s">
        <v>29</v>
      </c>
      <c r="C30" s="10"/>
      <c r="D30" s="4" t="s">
        <v>32</v>
      </c>
      <c r="F30" s="13" t="str">
        <f>IF(C30="","",IF(C30=A30*10,$F$1,$G$1))</f>
        <v/>
      </c>
      <c r="G30" s="6"/>
    </row>
    <row r="31" spans="1:7" x14ac:dyDescent="0.3">
      <c r="A31">
        <v>2500</v>
      </c>
      <c r="B31" s="4" t="s">
        <v>33</v>
      </c>
      <c r="C31" s="10"/>
      <c r="D31" s="4" t="s">
        <v>30</v>
      </c>
      <c r="F31" s="13" t="str">
        <f>IF(C31="","",IF(C31=A31/1000,$F$1,$G$1))</f>
        <v/>
      </c>
      <c r="G31" s="6"/>
    </row>
    <row r="32" spans="1:7" x14ac:dyDescent="0.3">
      <c r="A32">
        <v>10</v>
      </c>
      <c r="B32" s="4" t="s">
        <v>35</v>
      </c>
      <c r="C32" s="11"/>
      <c r="D32" s="4" t="s">
        <v>30</v>
      </c>
      <c r="F32" s="13" t="str">
        <f>IF(C32="","",IF(C32=A32*1000,$F$1,$G$1))</f>
        <v/>
      </c>
      <c r="G32" s="6"/>
    </row>
    <row r="33" spans="1:7" x14ac:dyDescent="0.3">
      <c r="A33">
        <v>15</v>
      </c>
      <c r="B33" s="4" t="s">
        <v>35</v>
      </c>
      <c r="C33" s="11"/>
      <c r="D33" s="4" t="s">
        <v>30</v>
      </c>
      <c r="F33" s="13" t="str">
        <f>IF(C33="","",IF(C33=A33*1000,$F$1,$G$1))</f>
        <v/>
      </c>
      <c r="G33" s="6"/>
    </row>
    <row r="34" spans="1:7" x14ac:dyDescent="0.3">
      <c r="A34">
        <v>50</v>
      </c>
      <c r="B34" s="4" t="s">
        <v>33</v>
      </c>
      <c r="C34" s="10"/>
      <c r="D34" s="4" t="s">
        <v>26</v>
      </c>
      <c r="F34" s="13" t="str">
        <f>IF(C34="","",IF(C34=A34/10,$F$1,$G$1))</f>
        <v/>
      </c>
      <c r="G34" s="6"/>
    </row>
    <row r="35" spans="1:7" x14ac:dyDescent="0.3">
      <c r="A35">
        <v>52</v>
      </c>
      <c r="B35" s="4" t="s">
        <v>29</v>
      </c>
      <c r="C35" s="10"/>
      <c r="D35" s="4" t="s">
        <v>30</v>
      </c>
      <c r="F35" s="13" t="str">
        <f>IF(C35="","",IF(C35=A35/100,"L",$G$1))</f>
        <v/>
      </c>
      <c r="G35" s="6"/>
    </row>
    <row r="36" spans="1:7" ht="15.6" x14ac:dyDescent="0.3">
      <c r="A36">
        <v>3.4</v>
      </c>
      <c r="B36" s="4" t="s">
        <v>33</v>
      </c>
      <c r="C36" s="10"/>
      <c r="D36" s="5" t="s">
        <v>37</v>
      </c>
      <c r="F36" s="13" t="str">
        <f>IF(C36="","",IF(C36=A36*1000,$F$1,$G$1))</f>
        <v/>
      </c>
      <c r="G36" s="6"/>
    </row>
    <row r="37" spans="1:7" x14ac:dyDescent="0.3">
      <c r="A37">
        <v>8</v>
      </c>
      <c r="B37" s="4" t="s">
        <v>29</v>
      </c>
      <c r="C37" s="10"/>
      <c r="D37" s="4" t="s">
        <v>32</v>
      </c>
      <c r="F37" s="13" t="str">
        <f>IF(C37="","",IF(C37=A37*10,$F$1,$G$1))</f>
        <v/>
      </c>
      <c r="G37" s="6"/>
    </row>
    <row r="38" spans="1:7" x14ac:dyDescent="0.3">
      <c r="A38">
        <v>810</v>
      </c>
      <c r="B38" s="4" t="s">
        <v>33</v>
      </c>
      <c r="C38" s="10"/>
      <c r="D38" s="4" t="s">
        <v>30</v>
      </c>
      <c r="F38" s="13" t="str">
        <f>IF(C38="","",IF(C38=A38/1000,$F$1,$G$1))</f>
        <v/>
      </c>
      <c r="G38" s="6"/>
    </row>
    <row r="39" spans="1:7" x14ac:dyDescent="0.3">
      <c r="A39">
        <v>0.45</v>
      </c>
      <c r="B39" s="4" t="s">
        <v>35</v>
      </c>
      <c r="C39" s="11"/>
      <c r="D39" s="4" t="s">
        <v>30</v>
      </c>
      <c r="F39" s="13" t="str">
        <f>IF(C39="","",IF(C39=A39*1000,$F$1,$G$1))</f>
        <v/>
      </c>
      <c r="G39" s="6"/>
    </row>
    <row r="40" spans="1:7" x14ac:dyDescent="0.3">
      <c r="A40">
        <v>0.15</v>
      </c>
      <c r="B40" s="4" t="s">
        <v>25</v>
      </c>
      <c r="C40" s="10"/>
      <c r="D40" s="4" t="s">
        <v>26</v>
      </c>
      <c r="F40" s="13" t="str">
        <f>IF(C40="","",IF(C40=A40*100,$F$1,$G$1))</f>
        <v/>
      </c>
      <c r="G40" s="6"/>
    </row>
    <row r="41" spans="1:7" ht="15.6" x14ac:dyDescent="0.3">
      <c r="A41">
        <v>50</v>
      </c>
      <c r="B41" s="5" t="s">
        <v>36</v>
      </c>
      <c r="C41" s="10"/>
      <c r="D41" s="4" t="s">
        <v>32</v>
      </c>
      <c r="F41" s="13" t="str">
        <f>IF(C41="","",IF(C41=A41/1000,$F$1,$G$1))</f>
        <v/>
      </c>
      <c r="G41" s="6"/>
    </row>
    <row r="42" spans="1:7" x14ac:dyDescent="0.3">
      <c r="A42">
        <v>40</v>
      </c>
      <c r="B42" s="4" t="s">
        <v>39</v>
      </c>
      <c r="C42" s="10"/>
      <c r="D42" s="4" t="s">
        <v>30</v>
      </c>
      <c r="F42" s="13" t="str">
        <f>IF(C42="","",IF(C42=A42/10,$F$1,$G$1))</f>
        <v/>
      </c>
      <c r="G42" s="6"/>
    </row>
    <row r="43" spans="1:7" x14ac:dyDescent="0.3">
      <c r="A43">
        <v>80</v>
      </c>
      <c r="B43" s="4" t="s">
        <v>39</v>
      </c>
      <c r="C43" s="10"/>
      <c r="D43" s="4" t="s">
        <v>26</v>
      </c>
      <c r="F43" s="13" t="str">
        <f>IF(C43="","",IF(C43=A43*10,$F$1,$G$1))</f>
        <v/>
      </c>
      <c r="G43" s="6"/>
    </row>
    <row r="44" spans="1:7" ht="15.6" x14ac:dyDescent="0.3">
      <c r="A44">
        <v>0.8</v>
      </c>
      <c r="B44" s="4" t="s">
        <v>33</v>
      </c>
      <c r="C44" s="10"/>
      <c r="D44" s="5" t="s">
        <v>37</v>
      </c>
      <c r="F44" s="13" t="str">
        <f>IF(C44="","",IF(C44=A44*1000,"O",$G$1))</f>
        <v/>
      </c>
      <c r="G44" s="6"/>
    </row>
    <row r="45" spans="1:7" x14ac:dyDescent="0.3">
      <c r="A45">
        <v>7.5</v>
      </c>
      <c r="B45" s="4" t="s">
        <v>29</v>
      </c>
      <c r="C45" s="10"/>
      <c r="D45" s="4" t="s">
        <v>32</v>
      </c>
      <c r="F45" s="13" t="str">
        <f>IF(C45="","",IF(C45=A45*10,$F$1,$G$1))</f>
        <v/>
      </c>
      <c r="G45" s="6"/>
    </row>
    <row r="46" spans="1:7" x14ac:dyDescent="0.3">
      <c r="A46">
        <v>650</v>
      </c>
      <c r="B46" s="4" t="s">
        <v>33</v>
      </c>
      <c r="C46" s="10"/>
      <c r="D46" s="4" t="s">
        <v>30</v>
      </c>
      <c r="F46" s="13" t="str">
        <f>IF(C46="","",IF(C46=A46/1000,$F$1,$G$1))</f>
        <v/>
      </c>
      <c r="G46" s="6"/>
    </row>
    <row r="47" spans="1:7" x14ac:dyDescent="0.3">
      <c r="A47">
        <v>0.8</v>
      </c>
      <c r="B47" s="4" t="s">
        <v>35</v>
      </c>
      <c r="C47" s="11"/>
      <c r="D47" s="4" t="s">
        <v>30</v>
      </c>
      <c r="F47" s="13" t="str">
        <f>IF(C47="","",IF(C47=A47*1000,$F$1,$G$1))</f>
        <v/>
      </c>
      <c r="G47" s="6"/>
    </row>
    <row r="48" spans="1:7" x14ac:dyDescent="0.3">
      <c r="A48">
        <v>3</v>
      </c>
      <c r="B48" s="4" t="s">
        <v>39</v>
      </c>
      <c r="C48" s="10"/>
      <c r="D48" s="4" t="s">
        <v>26</v>
      </c>
      <c r="F48" s="13" t="str">
        <f>IF(C48="","",IF(C48=A48*10,$F$1,$G$1))</f>
        <v/>
      </c>
      <c r="G48" s="6"/>
    </row>
    <row r="49" spans="1:7" x14ac:dyDescent="0.3">
      <c r="A49">
        <v>1.76</v>
      </c>
      <c r="B49" s="4" t="s">
        <v>25</v>
      </c>
      <c r="C49" s="10"/>
      <c r="D49" s="4" t="s">
        <v>26</v>
      </c>
      <c r="F49" s="13" t="str">
        <f>IF(C49="","",IF(C49=A49*100,$F$1,$G$1))</f>
        <v/>
      </c>
      <c r="G49" s="6"/>
    </row>
    <row r="50" spans="1:7" ht="15.6" x14ac:dyDescent="0.3">
      <c r="A50">
        <v>0.3</v>
      </c>
      <c r="B50" s="4" t="s">
        <v>33</v>
      </c>
      <c r="C50" s="10"/>
      <c r="D50" s="5" t="s">
        <v>37</v>
      </c>
      <c r="F50" s="13" t="str">
        <f>IF(C50="","",IF(C50=A50*1000,$F$1,$G$1))</f>
        <v/>
      </c>
      <c r="G50" s="6"/>
    </row>
    <row r="51" spans="1:7" x14ac:dyDescent="0.3">
      <c r="A51">
        <v>950</v>
      </c>
      <c r="B51" s="4" t="s">
        <v>33</v>
      </c>
      <c r="C51" s="10"/>
      <c r="D51" s="4" t="s">
        <v>30</v>
      </c>
      <c r="F51" s="13" t="str">
        <f>IF(C51="","",IF(C51=A51/1000,$F$1,$G$1))</f>
        <v/>
      </c>
      <c r="G51" s="6"/>
    </row>
    <row r="52" spans="1:7" x14ac:dyDescent="0.3">
      <c r="A52">
        <v>0.09</v>
      </c>
      <c r="B52" s="4" t="s">
        <v>35</v>
      </c>
      <c r="C52" s="11"/>
      <c r="D52" s="4" t="s">
        <v>30</v>
      </c>
      <c r="F52" s="13" t="str">
        <f>IF(C52="","",IF(C52=A52*1000,"N",$G$1))</f>
        <v/>
      </c>
      <c r="G52" s="6"/>
    </row>
    <row r="53" spans="1:7" x14ac:dyDescent="0.3">
      <c r="A53">
        <v>41</v>
      </c>
      <c r="B53" s="4" t="s">
        <v>29</v>
      </c>
      <c r="C53" s="10"/>
      <c r="D53" s="4" t="s">
        <v>32</v>
      </c>
      <c r="F53" s="13" t="str">
        <f>IF(C53="","",IF(C53=A53*10,$F$1,$G$1))</f>
        <v/>
      </c>
    </row>
  </sheetData>
  <sheetProtection algorithmName="SHA-512" hashValue="BAa2VGfLZIyZuQSqrCAjK49tsXKZZw+Z8B3H3JUy7YYFGu5l7Lc1Fwk2DHBm9rfEthM3+litYq7crIjFDXt2Nw==" saltValue="Y99+q/WGlXUOStd61NHkKA==" spinCount="100000" sheet="1" objects="1" scenarios="1" selectLockedCells="1"/>
  <conditionalFormatting sqref="F3:F12 F29 F34:F35 F25">
    <cfRule type="containsText" dxfId="145" priority="67" operator="containsText" text="Oikein">
      <formula>NOT(ISERROR(SEARCH("Oikein",F3)))</formula>
    </cfRule>
    <cfRule type="containsText" dxfId="144" priority="68" operator="containsText" text="Tarkista">
      <formula>NOT(ISERROR(SEARCH("Tarkista",F3)))</formula>
    </cfRule>
  </conditionalFormatting>
  <conditionalFormatting sqref="F53">
    <cfRule type="containsText" dxfId="143" priority="65" operator="containsText" text="Oikein">
      <formula>NOT(ISERROR(SEARCH("Oikein",F53)))</formula>
    </cfRule>
    <cfRule type="containsText" dxfId="142" priority="66" operator="containsText" text="Tarkista">
      <formula>NOT(ISERROR(SEARCH("Tarkista",F53)))</formula>
    </cfRule>
  </conditionalFormatting>
  <conditionalFormatting sqref="F13:F15">
    <cfRule type="containsText" dxfId="141" priority="63" operator="containsText" text="Oikein">
      <formula>NOT(ISERROR(SEARCH("Oikein",F13)))</formula>
    </cfRule>
    <cfRule type="containsText" dxfId="140" priority="64" operator="containsText" text="Tarkista">
      <formula>NOT(ISERROR(SEARCH("Tarkista",F13)))</formula>
    </cfRule>
  </conditionalFormatting>
  <conditionalFormatting sqref="F16">
    <cfRule type="containsText" dxfId="139" priority="61" operator="containsText" text="Oikein">
      <formula>NOT(ISERROR(SEARCH("Oikein",F16)))</formula>
    </cfRule>
    <cfRule type="containsText" dxfId="138" priority="62" operator="containsText" text="Tarkista">
      <formula>NOT(ISERROR(SEARCH("Tarkista",F16)))</formula>
    </cfRule>
  </conditionalFormatting>
  <conditionalFormatting sqref="F17">
    <cfRule type="containsText" dxfId="137" priority="59" operator="containsText" text="Oikein">
      <formula>NOT(ISERROR(SEARCH("Oikein",F17)))</formula>
    </cfRule>
    <cfRule type="containsText" dxfId="136" priority="60" operator="containsText" text="Tarkista">
      <formula>NOT(ISERROR(SEARCH("Tarkista",F17)))</formula>
    </cfRule>
  </conditionalFormatting>
  <conditionalFormatting sqref="F18">
    <cfRule type="containsText" dxfId="135" priority="57" operator="containsText" text="Oikein">
      <formula>NOT(ISERROR(SEARCH("Oikein",F18)))</formula>
    </cfRule>
    <cfRule type="containsText" dxfId="134" priority="58" operator="containsText" text="Tarkista">
      <formula>NOT(ISERROR(SEARCH("Tarkista",F18)))</formula>
    </cfRule>
  </conditionalFormatting>
  <conditionalFormatting sqref="F28">
    <cfRule type="containsText" dxfId="133" priority="55" operator="containsText" text="Oikein">
      <formula>NOT(ISERROR(SEARCH("Oikein",F28)))</formula>
    </cfRule>
    <cfRule type="containsText" dxfId="132" priority="56" operator="containsText" text="Tarkista">
      <formula>NOT(ISERROR(SEARCH("Tarkista",F28)))</formula>
    </cfRule>
  </conditionalFormatting>
  <conditionalFormatting sqref="F41">
    <cfRule type="containsText" dxfId="131" priority="53" operator="containsText" text="Oikein">
      <formula>NOT(ISERROR(SEARCH("Oikein",F41)))</formula>
    </cfRule>
    <cfRule type="containsText" dxfId="130" priority="54" operator="containsText" text="Tarkista">
      <formula>NOT(ISERROR(SEARCH("Tarkista",F41)))</formula>
    </cfRule>
  </conditionalFormatting>
  <conditionalFormatting sqref="F19:F21">
    <cfRule type="containsText" dxfId="129" priority="51" operator="containsText" text="Oikein">
      <formula>NOT(ISERROR(SEARCH("Oikein",F19)))</formula>
    </cfRule>
    <cfRule type="containsText" dxfId="128" priority="52" operator="containsText" text="Tarkista">
      <formula>NOT(ISERROR(SEARCH("Tarkista",F19)))</formula>
    </cfRule>
  </conditionalFormatting>
  <conditionalFormatting sqref="F23">
    <cfRule type="containsText" dxfId="127" priority="49" operator="containsText" text="Oikein">
      <formula>NOT(ISERROR(SEARCH("Oikein",F23)))</formula>
    </cfRule>
    <cfRule type="containsText" dxfId="126" priority="50" operator="containsText" text="Tarkista">
      <formula>NOT(ISERROR(SEARCH("Tarkista",F23)))</formula>
    </cfRule>
  </conditionalFormatting>
  <conditionalFormatting sqref="F24">
    <cfRule type="containsText" dxfId="125" priority="47" operator="containsText" text="Oikein">
      <formula>NOT(ISERROR(SEARCH("Oikein",F24)))</formula>
    </cfRule>
    <cfRule type="containsText" dxfId="124" priority="48" operator="containsText" text="Tarkista">
      <formula>NOT(ISERROR(SEARCH("Tarkista",F24)))</formula>
    </cfRule>
  </conditionalFormatting>
  <conditionalFormatting sqref="F33">
    <cfRule type="containsText" dxfId="123" priority="45" operator="containsText" text="Oikein">
      <formula>NOT(ISERROR(SEARCH("Oikein",F33)))</formula>
    </cfRule>
    <cfRule type="containsText" dxfId="122" priority="46" operator="containsText" text="Tarkista">
      <formula>NOT(ISERROR(SEARCH("Tarkista",F33)))</formula>
    </cfRule>
  </conditionalFormatting>
  <conditionalFormatting sqref="F47">
    <cfRule type="containsText" dxfId="121" priority="43" operator="containsText" text="Oikein">
      <formula>NOT(ISERROR(SEARCH("Oikein",F47)))</formula>
    </cfRule>
    <cfRule type="containsText" dxfId="120" priority="44" operator="containsText" text="Tarkista">
      <formula>NOT(ISERROR(SEARCH("Tarkista",F47)))</formula>
    </cfRule>
  </conditionalFormatting>
  <conditionalFormatting sqref="F22">
    <cfRule type="containsText" dxfId="119" priority="41" operator="containsText" text="Oikein">
      <formula>NOT(ISERROR(SEARCH("Oikein",F22)))</formula>
    </cfRule>
    <cfRule type="containsText" dxfId="118" priority="42" operator="containsText" text="Tarkista">
      <formula>NOT(ISERROR(SEARCH("Tarkista",F22)))</formula>
    </cfRule>
  </conditionalFormatting>
  <conditionalFormatting sqref="F26">
    <cfRule type="containsText" dxfId="117" priority="39" operator="containsText" text="Oikein">
      <formula>NOT(ISERROR(SEARCH("Oikein",F26)))</formula>
    </cfRule>
    <cfRule type="containsText" dxfId="116" priority="40" operator="containsText" text="Tarkista">
      <formula>NOT(ISERROR(SEARCH("Tarkista",F26)))</formula>
    </cfRule>
  </conditionalFormatting>
  <conditionalFormatting sqref="F36">
    <cfRule type="containsText" dxfId="115" priority="37" operator="containsText" text="Oikein">
      <formula>NOT(ISERROR(SEARCH("Oikein",F36)))</formula>
    </cfRule>
    <cfRule type="containsText" dxfId="114" priority="38" operator="containsText" text="Tarkista">
      <formula>NOT(ISERROR(SEARCH("Tarkista",F36)))</formula>
    </cfRule>
  </conditionalFormatting>
  <conditionalFormatting sqref="F44">
    <cfRule type="containsText" dxfId="113" priority="35" operator="containsText" text="Oikein">
      <formula>NOT(ISERROR(SEARCH("Oikein",F44)))</formula>
    </cfRule>
    <cfRule type="containsText" dxfId="112" priority="36" operator="containsText" text="Tarkista">
      <formula>NOT(ISERROR(SEARCH("Tarkista",F44)))</formula>
    </cfRule>
  </conditionalFormatting>
  <conditionalFormatting sqref="F50">
    <cfRule type="containsText" dxfId="111" priority="33" operator="containsText" text="Oikein">
      <formula>NOT(ISERROR(SEARCH("Oikein",F50)))</formula>
    </cfRule>
    <cfRule type="containsText" dxfId="110" priority="34" operator="containsText" text="Tarkista">
      <formula>NOT(ISERROR(SEARCH("Tarkista",F50)))</formula>
    </cfRule>
  </conditionalFormatting>
  <conditionalFormatting sqref="F37">
    <cfRule type="containsText" dxfId="109" priority="31" operator="containsText" text="Oikein">
      <formula>NOT(ISERROR(SEARCH("Oikein",F37)))</formula>
    </cfRule>
    <cfRule type="containsText" dxfId="108" priority="32" operator="containsText" text="Tarkista">
      <formula>NOT(ISERROR(SEARCH("Tarkista",F37)))</formula>
    </cfRule>
  </conditionalFormatting>
  <conditionalFormatting sqref="F39">
    <cfRule type="containsText" dxfId="107" priority="29" operator="containsText" text="Oikein">
      <formula>NOT(ISERROR(SEARCH("Oikein",F39)))</formula>
    </cfRule>
    <cfRule type="containsText" dxfId="106" priority="30" operator="containsText" text="Tarkista">
      <formula>NOT(ISERROR(SEARCH("Tarkista",F39)))</formula>
    </cfRule>
  </conditionalFormatting>
  <conditionalFormatting sqref="F38">
    <cfRule type="containsText" dxfId="105" priority="27" operator="containsText" text="Oikein">
      <formula>NOT(ISERROR(SEARCH("Oikein",F38)))</formula>
    </cfRule>
    <cfRule type="containsText" dxfId="104" priority="28" operator="containsText" text="Tarkista">
      <formula>NOT(ISERROR(SEARCH("Tarkista",F38)))</formula>
    </cfRule>
  </conditionalFormatting>
  <conditionalFormatting sqref="F52">
    <cfRule type="containsText" dxfId="103" priority="25" operator="containsText" text="Oikein">
      <formula>NOT(ISERROR(SEARCH("Oikein",F52)))</formula>
    </cfRule>
    <cfRule type="containsText" dxfId="102" priority="26" operator="containsText" text="Tarkista">
      <formula>NOT(ISERROR(SEARCH("Tarkista",F52)))</formula>
    </cfRule>
  </conditionalFormatting>
  <conditionalFormatting sqref="F51">
    <cfRule type="containsText" dxfId="101" priority="23" operator="containsText" text="Oikein">
      <formula>NOT(ISERROR(SEARCH("Oikein",F51)))</formula>
    </cfRule>
    <cfRule type="containsText" dxfId="100" priority="24" operator="containsText" text="Tarkista">
      <formula>NOT(ISERROR(SEARCH("Tarkista",F51)))</formula>
    </cfRule>
  </conditionalFormatting>
  <conditionalFormatting sqref="F27">
    <cfRule type="containsText" dxfId="99" priority="21" operator="containsText" text="Oikein">
      <formula>NOT(ISERROR(SEARCH("Oikein",F27)))</formula>
    </cfRule>
    <cfRule type="containsText" dxfId="98" priority="22" operator="containsText" text="Tarkista">
      <formula>NOT(ISERROR(SEARCH("Tarkista",F27)))</formula>
    </cfRule>
  </conditionalFormatting>
  <conditionalFormatting sqref="F42">
    <cfRule type="containsText" dxfId="97" priority="19" operator="containsText" text="Oikein">
      <formula>NOT(ISERROR(SEARCH("Oikein",F42)))</formula>
    </cfRule>
    <cfRule type="containsText" dxfId="96" priority="20" operator="containsText" text="Tarkista">
      <formula>NOT(ISERROR(SEARCH("Tarkista",F42)))</formula>
    </cfRule>
  </conditionalFormatting>
  <conditionalFormatting sqref="F43">
    <cfRule type="containsText" dxfId="95" priority="17" operator="containsText" text="Oikein">
      <formula>NOT(ISERROR(SEARCH("Oikein",F43)))</formula>
    </cfRule>
    <cfRule type="containsText" dxfId="94" priority="18" operator="containsText" text="Tarkista">
      <formula>NOT(ISERROR(SEARCH("Tarkista",F43)))</formula>
    </cfRule>
  </conditionalFormatting>
  <conditionalFormatting sqref="F40">
    <cfRule type="containsText" dxfId="93" priority="15" operator="containsText" text="Oikein">
      <formula>NOT(ISERROR(SEARCH("Oikein",F40)))</formula>
    </cfRule>
    <cfRule type="containsText" dxfId="92" priority="16" operator="containsText" text="Tarkista">
      <formula>NOT(ISERROR(SEARCH("Tarkista",F40)))</formula>
    </cfRule>
  </conditionalFormatting>
  <conditionalFormatting sqref="F30">
    <cfRule type="containsText" dxfId="91" priority="13" operator="containsText" text="Oikein">
      <formula>NOT(ISERROR(SEARCH("Oikein",F30)))</formula>
    </cfRule>
    <cfRule type="containsText" dxfId="90" priority="14" operator="containsText" text="Tarkista">
      <formula>NOT(ISERROR(SEARCH("Tarkista",F30)))</formula>
    </cfRule>
  </conditionalFormatting>
  <conditionalFormatting sqref="F32">
    <cfRule type="containsText" dxfId="89" priority="11" operator="containsText" text="Oikein">
      <formula>NOT(ISERROR(SEARCH("Oikein",F32)))</formula>
    </cfRule>
    <cfRule type="containsText" dxfId="88" priority="12" operator="containsText" text="Tarkista">
      <formula>NOT(ISERROR(SEARCH("Tarkista",F32)))</formula>
    </cfRule>
  </conditionalFormatting>
  <conditionalFormatting sqref="F31">
    <cfRule type="containsText" dxfId="87" priority="9" operator="containsText" text="Oikein">
      <formula>NOT(ISERROR(SEARCH("Oikein",F31)))</formula>
    </cfRule>
    <cfRule type="containsText" dxfId="86" priority="10" operator="containsText" text="Tarkista">
      <formula>NOT(ISERROR(SEARCH("Tarkista",F31)))</formula>
    </cfRule>
  </conditionalFormatting>
  <conditionalFormatting sqref="F45">
    <cfRule type="containsText" dxfId="85" priority="7" operator="containsText" text="Oikein">
      <formula>NOT(ISERROR(SEARCH("Oikein",F45)))</formula>
    </cfRule>
    <cfRule type="containsText" dxfId="84" priority="8" operator="containsText" text="Tarkista">
      <formula>NOT(ISERROR(SEARCH("Tarkista",F45)))</formula>
    </cfRule>
  </conditionalFormatting>
  <conditionalFormatting sqref="F46">
    <cfRule type="containsText" dxfId="83" priority="5" operator="containsText" text="Oikein">
      <formula>NOT(ISERROR(SEARCH("Oikein",F46)))</formula>
    </cfRule>
    <cfRule type="containsText" dxfId="82" priority="6" operator="containsText" text="Tarkista">
      <formula>NOT(ISERROR(SEARCH("Tarkista",F46)))</formula>
    </cfRule>
  </conditionalFormatting>
  <conditionalFormatting sqref="F48">
    <cfRule type="containsText" dxfId="81" priority="3" operator="containsText" text="Oikein">
      <formula>NOT(ISERROR(SEARCH("Oikein",F48)))</formula>
    </cfRule>
    <cfRule type="containsText" dxfId="80" priority="4" operator="containsText" text="Tarkista">
      <formula>NOT(ISERROR(SEARCH("Tarkista",F48)))</formula>
    </cfRule>
  </conditionalFormatting>
  <conditionalFormatting sqref="F49">
    <cfRule type="containsText" dxfId="79" priority="1" operator="containsText" text="Oikein">
      <formula>NOT(ISERROR(SEARCH("Oikein",F49)))</formula>
    </cfRule>
    <cfRule type="containsText" dxfId="78" priority="2" operator="containsText" text="Tarkista">
      <formula>NOT(ISERROR(SEARCH("Tarkista",F49)))</formula>
    </cfRule>
  </conditionalFormatting>
  <pageMargins left="0.7" right="0.7" top="0.75" bottom="0.75" header="0.3" footer="0.3"/>
  <ignoredErrors>
    <ignoredError sqref="F6:F7 F9 F13:F14 F25 F28 F33 F36 F41 F47 F44 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20" zoomScaleNormal="120" workbookViewId="0">
      <selection activeCell="C15" sqref="C15"/>
    </sheetView>
  </sheetViews>
  <sheetFormatPr defaultRowHeight="14.4" x14ac:dyDescent="0.3"/>
  <cols>
    <col min="2" max="2" width="7.109375" style="4" customWidth="1"/>
    <col min="4" max="4" width="5.6640625" style="4" customWidth="1"/>
  </cols>
  <sheetData>
    <row r="1" spans="1:7" x14ac:dyDescent="0.3">
      <c r="A1" t="s">
        <v>24</v>
      </c>
      <c r="F1" s="12" t="s">
        <v>27</v>
      </c>
      <c r="G1" s="12" t="s">
        <v>28</v>
      </c>
    </row>
    <row r="3" spans="1:7" x14ac:dyDescent="0.3">
      <c r="A3">
        <v>2</v>
      </c>
      <c r="B3" s="4" t="s">
        <v>41</v>
      </c>
      <c r="C3" s="10"/>
      <c r="D3" s="4" t="s">
        <v>42</v>
      </c>
      <c r="F3" s="13" t="str">
        <f>IF(C3="","",IF(C3=A3*60,$F$1,$G$1))</f>
        <v/>
      </c>
    </row>
    <row r="4" spans="1:7" x14ac:dyDescent="0.3">
      <c r="A4">
        <v>5</v>
      </c>
      <c r="B4" s="4" t="s">
        <v>41</v>
      </c>
      <c r="C4" s="10"/>
      <c r="D4" s="4" t="s">
        <v>42</v>
      </c>
      <c r="F4" s="13" t="str">
        <f>IF(C4="","",IF(C4=A4*60,$F$1,$G$1))</f>
        <v/>
      </c>
    </row>
    <row r="5" spans="1:7" x14ac:dyDescent="0.3">
      <c r="A5">
        <v>0.5</v>
      </c>
      <c r="B5" s="4" t="s">
        <v>41</v>
      </c>
      <c r="C5" s="10"/>
      <c r="D5" s="4" t="s">
        <v>42</v>
      </c>
      <c r="F5" s="13" t="str">
        <f>IF(C5="","",IF(C5=A5*60,$F$1,$G$1))</f>
        <v/>
      </c>
    </row>
    <row r="6" spans="1:7" x14ac:dyDescent="0.3">
      <c r="A6">
        <v>3</v>
      </c>
      <c r="B6" s="4" t="s">
        <v>43</v>
      </c>
      <c r="C6" s="10"/>
      <c r="D6" s="4" t="s">
        <v>40</v>
      </c>
      <c r="F6" s="13" t="str">
        <f>IF(C6="","",IF(C6=A6*60,$F$1,$G$1))</f>
        <v/>
      </c>
    </row>
    <row r="7" spans="1:7" x14ac:dyDescent="0.3">
      <c r="A7">
        <v>600</v>
      </c>
      <c r="B7" s="4" t="s">
        <v>44</v>
      </c>
      <c r="C7" s="10"/>
      <c r="D7" s="4" t="s">
        <v>40</v>
      </c>
      <c r="F7" s="13" t="str">
        <f>IF(C7="","",IF(C7=A7/60,$F$1,$G$1))</f>
        <v/>
      </c>
    </row>
    <row r="8" spans="1:7" x14ac:dyDescent="0.3">
      <c r="A8">
        <v>4</v>
      </c>
      <c r="B8" s="4" t="s">
        <v>43</v>
      </c>
      <c r="C8" s="10"/>
      <c r="D8" s="4" t="s">
        <v>40</v>
      </c>
      <c r="F8" s="13" t="str">
        <f>IF(C8="","",IF(C8=A8*60,$F$1,$G$1))</f>
        <v/>
      </c>
    </row>
    <row r="9" spans="1:7" x14ac:dyDescent="0.3">
      <c r="A9">
        <v>30</v>
      </c>
      <c r="B9" s="4" t="s">
        <v>41</v>
      </c>
      <c r="C9" s="10"/>
      <c r="D9" s="4" t="s">
        <v>42</v>
      </c>
      <c r="F9" s="13" t="str">
        <f>IF(C9="","",IF(C9=A9*60,$F$1,$G$1))</f>
        <v/>
      </c>
    </row>
    <row r="10" spans="1:7" x14ac:dyDescent="0.3">
      <c r="A10">
        <v>120</v>
      </c>
      <c r="B10" s="4" t="s">
        <v>41</v>
      </c>
      <c r="C10" s="10"/>
      <c r="D10" s="4" t="s">
        <v>45</v>
      </c>
      <c r="F10" s="13" t="str">
        <f>IF(C10="","",IF(C10=A10/60,"N",$G$1))</f>
        <v/>
      </c>
    </row>
    <row r="11" spans="1:7" x14ac:dyDescent="0.3">
      <c r="A11">
        <v>1</v>
      </c>
      <c r="B11" s="4" t="s">
        <v>43</v>
      </c>
      <c r="C11" s="10"/>
      <c r="D11" s="4" t="s">
        <v>42</v>
      </c>
      <c r="F11" s="13" t="str">
        <f>IF(C11="","",IF(C11=A11*3600,$F$1,$G$1))</f>
        <v/>
      </c>
    </row>
    <row r="12" spans="1:7" x14ac:dyDescent="0.3">
      <c r="A12">
        <v>480</v>
      </c>
      <c r="B12" s="4" t="s">
        <v>44</v>
      </c>
      <c r="C12" s="10"/>
      <c r="D12" s="4" t="s">
        <v>40</v>
      </c>
      <c r="F12" s="13" t="str">
        <f>IF(C12="","",IF(C12=A12/60,$F$1,$G$1))</f>
        <v/>
      </c>
    </row>
    <row r="13" spans="1:7" x14ac:dyDescent="0.3">
      <c r="A13">
        <v>2.5</v>
      </c>
      <c r="B13" s="4" t="s">
        <v>41</v>
      </c>
      <c r="C13" s="10"/>
      <c r="D13" s="4" t="s">
        <v>42</v>
      </c>
      <c r="F13" s="13" t="str">
        <f>IF(C13="","",IF(C13=A13*60,$F$1,$G$1))</f>
        <v/>
      </c>
    </row>
    <row r="14" spans="1:7" x14ac:dyDescent="0.3">
      <c r="A14">
        <v>7</v>
      </c>
      <c r="B14" s="4" t="s">
        <v>41</v>
      </c>
      <c r="C14" s="10"/>
      <c r="D14" s="4" t="s">
        <v>42</v>
      </c>
      <c r="F14" s="13" t="str">
        <f>IF(C14="","",IF(C14=A14*60,"O",$G$1))</f>
        <v/>
      </c>
    </row>
    <row r="15" spans="1:7" x14ac:dyDescent="0.3">
      <c r="A15">
        <v>12</v>
      </c>
      <c r="B15" s="4" t="s">
        <v>41</v>
      </c>
      <c r="C15" s="10"/>
      <c r="D15" s="4" t="s">
        <v>42</v>
      </c>
      <c r="F15" s="13" t="str">
        <f>IF(C15="","",IF(C15=A15*60,$F$1,$G$1))</f>
        <v/>
      </c>
    </row>
    <row r="16" spans="1:7" x14ac:dyDescent="0.3">
      <c r="A16">
        <v>1.5</v>
      </c>
      <c r="B16" s="4" t="s">
        <v>43</v>
      </c>
      <c r="C16" s="10"/>
      <c r="D16" s="4" t="s">
        <v>40</v>
      </c>
      <c r="F16" s="13" t="str">
        <f>IF(C16="","",IF(C16=A16*60,$F$1,$G$1))</f>
        <v/>
      </c>
    </row>
    <row r="17" spans="1:6" x14ac:dyDescent="0.3">
      <c r="A17">
        <v>60</v>
      </c>
      <c r="B17" s="4" t="s">
        <v>44</v>
      </c>
      <c r="C17" s="10"/>
      <c r="D17" s="4" t="s">
        <v>40</v>
      </c>
      <c r="F17" s="13" t="str">
        <f>IF(C17="","",IF(C17=A17/60,$F$1,$G$1))</f>
        <v/>
      </c>
    </row>
    <row r="18" spans="1:6" x14ac:dyDescent="0.3">
      <c r="A18">
        <v>0.25</v>
      </c>
      <c r="B18" s="4" t="s">
        <v>43</v>
      </c>
      <c r="C18" s="10"/>
      <c r="D18" s="4" t="s">
        <v>40</v>
      </c>
      <c r="F18" s="13" t="str">
        <f>IF(C18="","",IF(C18=A18*60,$F$1,$G$1))</f>
        <v/>
      </c>
    </row>
    <row r="19" spans="1:6" x14ac:dyDescent="0.3">
      <c r="A19">
        <v>3</v>
      </c>
      <c r="B19" s="4" t="s">
        <v>41</v>
      </c>
      <c r="C19" s="10"/>
      <c r="D19" s="4" t="s">
        <v>42</v>
      </c>
      <c r="F19" s="13" t="str">
        <f>IF(C19="","",IF(C19=A19*60,$F$1,$G$1))</f>
        <v/>
      </c>
    </row>
    <row r="20" spans="1:6" x14ac:dyDescent="0.3">
      <c r="A20">
        <v>90</v>
      </c>
      <c r="B20" s="4" t="s">
        <v>41</v>
      </c>
      <c r="C20" s="10"/>
      <c r="D20" s="4" t="s">
        <v>45</v>
      </c>
      <c r="F20" s="13" t="str">
        <f>IF(C20="","",IF(C20=A20/60,$F$1,$G$1))</f>
        <v/>
      </c>
    </row>
    <row r="21" spans="1:6" x14ac:dyDescent="0.3">
      <c r="A21">
        <v>0.5</v>
      </c>
      <c r="B21" s="4" t="s">
        <v>43</v>
      </c>
      <c r="C21" s="10"/>
      <c r="D21" s="4" t="s">
        <v>42</v>
      </c>
      <c r="F21" s="13" t="str">
        <f>IF(C21="","",IF(C21=A21*3600,$F$1,$G$1))</f>
        <v/>
      </c>
    </row>
    <row r="22" spans="1:6" x14ac:dyDescent="0.3">
      <c r="A22">
        <v>150</v>
      </c>
      <c r="B22" s="4" t="s">
        <v>44</v>
      </c>
      <c r="C22" s="10"/>
      <c r="D22" s="4" t="s">
        <v>40</v>
      </c>
      <c r="F22" s="13" t="str">
        <f>IF(C22="","",IF(C22=A22/60,$F$1,$G$1))</f>
        <v/>
      </c>
    </row>
    <row r="23" spans="1:6" x14ac:dyDescent="0.3">
      <c r="A23">
        <v>1.5</v>
      </c>
      <c r="B23" s="4" t="s">
        <v>41</v>
      </c>
      <c r="C23" s="10"/>
      <c r="D23" s="4" t="s">
        <v>42</v>
      </c>
      <c r="F23" s="13" t="str">
        <f>IF(C23="","",IF(C23=A23*60,$F$1,$G$1))</f>
        <v/>
      </c>
    </row>
    <row r="24" spans="1:6" x14ac:dyDescent="0.3">
      <c r="A24">
        <v>3.5</v>
      </c>
      <c r="B24" s="4" t="s">
        <v>43</v>
      </c>
      <c r="C24" s="10"/>
      <c r="D24" s="4" t="s">
        <v>40</v>
      </c>
      <c r="F24" s="13" t="str">
        <f>IF(C24="","",IF(C24=A24*60,$F$1,$G$1))</f>
        <v/>
      </c>
    </row>
    <row r="25" spans="1:6" x14ac:dyDescent="0.3">
      <c r="A25">
        <v>300</v>
      </c>
      <c r="B25" s="4" t="s">
        <v>44</v>
      </c>
      <c r="C25" s="10"/>
      <c r="D25" s="4" t="s">
        <v>40</v>
      </c>
      <c r="F25" s="13" t="str">
        <f>IF(C25="","",IF(C25=A25/60,$F$1,$G$1))</f>
        <v/>
      </c>
    </row>
    <row r="26" spans="1:6" x14ac:dyDescent="0.3">
      <c r="A26">
        <v>0.4</v>
      </c>
      <c r="B26" s="4" t="s">
        <v>43</v>
      </c>
      <c r="C26" s="10"/>
      <c r="D26" s="4" t="s">
        <v>40</v>
      </c>
      <c r="F26" s="13" t="str">
        <f>IF(C26="","",IF(C26=A26*60,$F$1,$G$1))</f>
        <v/>
      </c>
    </row>
    <row r="27" spans="1:6" x14ac:dyDescent="0.3">
      <c r="A27">
        <v>25</v>
      </c>
      <c r="B27" s="4" t="s">
        <v>41</v>
      </c>
      <c r="C27" s="10"/>
      <c r="D27" s="4" t="s">
        <v>42</v>
      </c>
      <c r="F27" s="13" t="str">
        <f>IF(C27="","",IF(C27=A27*60,$F$1,$G$1))</f>
        <v/>
      </c>
    </row>
    <row r="28" spans="1:6" x14ac:dyDescent="0.3">
      <c r="A28">
        <v>0.2</v>
      </c>
      <c r="B28" s="4" t="s">
        <v>43</v>
      </c>
      <c r="C28" s="10"/>
      <c r="D28" s="4" t="s">
        <v>40</v>
      </c>
      <c r="F28" s="13" t="str">
        <f>IF(C28="","",IF(C28=A28*60,$F$1,$G$1))</f>
        <v/>
      </c>
    </row>
    <row r="29" spans="1:6" x14ac:dyDescent="0.3">
      <c r="A29">
        <v>20</v>
      </c>
      <c r="B29" s="4" t="s">
        <v>41</v>
      </c>
      <c r="C29" s="10"/>
      <c r="D29" s="4" t="s">
        <v>42</v>
      </c>
      <c r="F29" s="13" t="str">
        <f>IF(C29="","",IF(C29=A29*60,"P",$G$1))</f>
        <v/>
      </c>
    </row>
    <row r="30" spans="1:6" x14ac:dyDescent="0.3">
      <c r="A30">
        <v>75</v>
      </c>
      <c r="B30" s="4" t="s">
        <v>41</v>
      </c>
      <c r="C30" s="10"/>
      <c r="D30" s="4" t="s">
        <v>45</v>
      </c>
      <c r="F30" s="13" t="str">
        <f>IF(C30="","",IF(C30=A30/60,$F$1,$G$1))</f>
        <v/>
      </c>
    </row>
    <row r="31" spans="1:6" x14ac:dyDescent="0.3">
      <c r="A31">
        <v>2</v>
      </c>
      <c r="B31" s="4" t="s">
        <v>43</v>
      </c>
      <c r="C31" s="10"/>
      <c r="D31" s="4" t="s">
        <v>42</v>
      </c>
      <c r="F31" s="13" t="str">
        <f>IF(C31="","",IF(C31=A31*3600,$F$1,$G$1))</f>
        <v/>
      </c>
    </row>
    <row r="32" spans="1:6" x14ac:dyDescent="0.3">
      <c r="A32">
        <v>180</v>
      </c>
      <c r="B32" s="4" t="s">
        <v>44</v>
      </c>
      <c r="C32" s="10"/>
      <c r="D32" s="4" t="s">
        <v>40</v>
      </c>
      <c r="F32" s="13" t="str">
        <f>IF(C32="","",IF(C32=A32/60,$F$1,$G$1))</f>
        <v/>
      </c>
    </row>
    <row r="33" spans="1:6" x14ac:dyDescent="0.3">
      <c r="A33">
        <v>50</v>
      </c>
      <c r="B33" s="4" t="s">
        <v>41</v>
      </c>
      <c r="C33" s="10"/>
      <c r="D33" s="4" t="s">
        <v>42</v>
      </c>
      <c r="F33" s="13" t="str">
        <f>IF(C33="","",IF(C33=A33*60,$F$1,$G$1))</f>
        <v/>
      </c>
    </row>
    <row r="34" spans="1:6" x14ac:dyDescent="0.3">
      <c r="A34">
        <v>1.75</v>
      </c>
      <c r="B34" s="4" t="s">
        <v>43</v>
      </c>
      <c r="C34" s="10"/>
      <c r="D34" s="4" t="s">
        <v>40</v>
      </c>
      <c r="F34" s="13" t="str">
        <f>IF(C34="","",IF(C34=A34*60,$F$1,$G$1))</f>
        <v/>
      </c>
    </row>
    <row r="35" spans="1:6" x14ac:dyDescent="0.3">
      <c r="A35">
        <v>1800</v>
      </c>
      <c r="B35" s="4" t="s">
        <v>44</v>
      </c>
      <c r="C35" s="10"/>
      <c r="D35" s="4" t="s">
        <v>40</v>
      </c>
      <c r="F35" s="13" t="str">
        <f>IF(C35="","",IF(C35=A35/60,$F$1,$G$1))</f>
        <v/>
      </c>
    </row>
    <row r="36" spans="1:6" x14ac:dyDescent="0.3">
      <c r="A36">
        <v>0.75</v>
      </c>
      <c r="B36" s="4" t="s">
        <v>43</v>
      </c>
      <c r="C36" s="10"/>
      <c r="D36" s="4" t="s">
        <v>40</v>
      </c>
      <c r="F36" s="13" t="str">
        <f>IF(C36="","",IF(C36=A36*60,"E",$G$1))</f>
        <v/>
      </c>
    </row>
    <row r="37" spans="1:6" x14ac:dyDescent="0.3">
      <c r="A37">
        <v>4</v>
      </c>
      <c r="B37" s="4" t="s">
        <v>41</v>
      </c>
      <c r="C37" s="10"/>
      <c r="D37" s="4" t="s">
        <v>42</v>
      </c>
      <c r="F37" s="13" t="str">
        <f>IF(C37="","",IF(C37=A37*60,$F$1,$G$1))</f>
        <v/>
      </c>
    </row>
    <row r="38" spans="1:6" x14ac:dyDescent="0.3">
      <c r="A38">
        <v>45</v>
      </c>
      <c r="B38" s="4" t="s">
        <v>44</v>
      </c>
      <c r="C38" s="10"/>
      <c r="D38" s="4" t="s">
        <v>40</v>
      </c>
      <c r="F38" s="13" t="str">
        <f>IF(C38="","",IF(C38=A38/60,$F$1,$G$1))</f>
        <v/>
      </c>
    </row>
    <row r="39" spans="1:6" x14ac:dyDescent="0.3">
      <c r="A39">
        <v>0.6</v>
      </c>
      <c r="B39" s="4" t="s">
        <v>43</v>
      </c>
      <c r="C39" s="10"/>
      <c r="D39" s="4" t="s">
        <v>40</v>
      </c>
      <c r="F39" s="13" t="str">
        <f>IF(C39="","",IF(C39=A39*60,$F$1,$G$1))</f>
        <v/>
      </c>
    </row>
    <row r="40" spans="1:6" x14ac:dyDescent="0.3">
      <c r="A40">
        <v>9</v>
      </c>
      <c r="B40" s="4" t="s">
        <v>41</v>
      </c>
      <c r="C40" s="10"/>
      <c r="D40" s="4" t="s">
        <v>42</v>
      </c>
      <c r="F40" s="13" t="str">
        <f>IF(C40="","",IF(C40=A40*60,"U",$G$1))</f>
        <v/>
      </c>
    </row>
    <row r="41" spans="1:6" x14ac:dyDescent="0.3">
      <c r="A41">
        <v>15</v>
      </c>
      <c r="B41" s="4" t="s">
        <v>41</v>
      </c>
      <c r="C41" s="10"/>
      <c r="D41" s="4" t="s">
        <v>45</v>
      </c>
      <c r="F41" s="13" t="str">
        <f>IF(C41="","",IF(C41=A41/60,$F$1,$G$1))</f>
        <v/>
      </c>
    </row>
    <row r="42" spans="1:6" x14ac:dyDescent="0.3">
      <c r="A42">
        <v>0.25</v>
      </c>
      <c r="B42" s="4" t="s">
        <v>43</v>
      </c>
      <c r="C42" s="10"/>
      <c r="D42" s="4" t="s">
        <v>42</v>
      </c>
      <c r="F42" s="13" t="str">
        <f>IF(C42="","",IF(C42=A42*3600,$F$1,$G$1))</f>
        <v/>
      </c>
    </row>
    <row r="43" spans="1:6" x14ac:dyDescent="0.3">
      <c r="A43">
        <v>420</v>
      </c>
      <c r="B43" s="4" t="s">
        <v>44</v>
      </c>
      <c r="C43" s="10"/>
      <c r="D43" s="4" t="s">
        <v>40</v>
      </c>
      <c r="F43" s="13" t="str">
        <f>IF(C43="","",IF(C43=A43/60,$F$1,$G$1))</f>
        <v/>
      </c>
    </row>
    <row r="44" spans="1:6" x14ac:dyDescent="0.3">
      <c r="A44">
        <v>40</v>
      </c>
      <c r="B44" s="4" t="s">
        <v>41</v>
      </c>
      <c r="C44" s="10"/>
      <c r="D44" s="4" t="s">
        <v>42</v>
      </c>
      <c r="F44" s="13" t="str">
        <f>IF(C44="","",IF(C44=A44*60,$F$1,$G$1))</f>
        <v/>
      </c>
    </row>
    <row r="45" spans="1:6" x14ac:dyDescent="0.3">
      <c r="A45">
        <v>0.2</v>
      </c>
      <c r="B45" s="4" t="s">
        <v>43</v>
      </c>
      <c r="C45" s="10"/>
      <c r="D45" s="4" t="s">
        <v>40</v>
      </c>
      <c r="F45" s="13" t="str">
        <f>IF(C45="","",IF(C45=A45*60,$F$1,$G$1))</f>
        <v/>
      </c>
    </row>
    <row r="46" spans="1:6" x14ac:dyDescent="0.3">
      <c r="A46">
        <v>15</v>
      </c>
      <c r="B46" s="4" t="s">
        <v>44</v>
      </c>
      <c r="C46" s="10"/>
      <c r="D46" s="4" t="s">
        <v>40</v>
      </c>
      <c r="F46" s="13" t="str">
        <f>IF(C46="","",IF(C46=A46/60,"S",$G$1))</f>
        <v/>
      </c>
    </row>
    <row r="47" spans="1:6" x14ac:dyDescent="0.3">
      <c r="A47">
        <v>0.1</v>
      </c>
      <c r="B47" s="4" t="s">
        <v>43</v>
      </c>
      <c r="C47" s="10"/>
      <c r="D47" s="4" t="s">
        <v>40</v>
      </c>
      <c r="F47" s="13" t="str">
        <f>IF(C47="","",IF(C47=A47*60,$F$1,$G$1))</f>
        <v/>
      </c>
    </row>
    <row r="48" spans="1:6" x14ac:dyDescent="0.3">
      <c r="C48" s="8"/>
    </row>
    <row r="49" spans="3:3" x14ac:dyDescent="0.3">
      <c r="C49" s="8"/>
    </row>
    <row r="50" spans="3:3" x14ac:dyDescent="0.3">
      <c r="C50" s="8"/>
    </row>
    <row r="51" spans="3:3" x14ac:dyDescent="0.3">
      <c r="C51" s="8"/>
    </row>
    <row r="52" spans="3:3" x14ac:dyDescent="0.3">
      <c r="C52" s="8"/>
    </row>
    <row r="53" spans="3:3" x14ac:dyDescent="0.3">
      <c r="C53" s="8"/>
    </row>
  </sheetData>
  <sheetProtection algorithmName="SHA-512" hashValue="EuYF4vNI5u8X2uFDRHeJgE5fQRvZF+sjSEE4SpeRU47QhCCCudiEp2Y0LUwxJYq9HvQoxK0ZEMGXB51ic2o5Lw==" saltValue="+/5kSqqTa6g146DWDEta1g==" spinCount="100000" sheet="1" objects="1" scenarios="1" selectLockedCells="1"/>
  <conditionalFormatting sqref="F3:F7 F10 F12 F48:F53">
    <cfRule type="containsText" dxfId="77" priority="47" operator="containsText" text="Oikein">
      <formula>NOT(ISERROR(SEARCH("Oikein",F3)))</formula>
    </cfRule>
    <cfRule type="containsText" dxfId="76" priority="48" operator="containsText" text="Tarkista">
      <formula>NOT(ISERROR(SEARCH("Tarkista",F3)))</formula>
    </cfRule>
  </conditionalFormatting>
  <conditionalFormatting sqref="F8">
    <cfRule type="containsText" dxfId="75" priority="45" operator="containsText" text="Oikein">
      <formula>NOT(ISERROR(SEARCH("Oikein",F8)))</formula>
    </cfRule>
    <cfRule type="containsText" dxfId="74" priority="46" operator="containsText" text="Tarkista">
      <formula>NOT(ISERROR(SEARCH("Tarkista",F8)))</formula>
    </cfRule>
  </conditionalFormatting>
  <conditionalFormatting sqref="F9">
    <cfRule type="containsText" dxfId="73" priority="43" operator="containsText" text="Oikein">
      <formula>NOT(ISERROR(SEARCH("Oikein",F9)))</formula>
    </cfRule>
    <cfRule type="containsText" dxfId="72" priority="44" operator="containsText" text="Tarkista">
      <formula>NOT(ISERROR(SEARCH("Tarkista",F9)))</formula>
    </cfRule>
  </conditionalFormatting>
  <conditionalFormatting sqref="F11">
    <cfRule type="containsText" dxfId="71" priority="41" operator="containsText" text="Oikein">
      <formula>NOT(ISERROR(SEARCH("Oikein",F11)))</formula>
    </cfRule>
    <cfRule type="containsText" dxfId="70" priority="42" operator="containsText" text="Tarkista">
      <formula>NOT(ISERROR(SEARCH("Tarkista",F11)))</formula>
    </cfRule>
  </conditionalFormatting>
  <conditionalFormatting sqref="F13:F17 F20 F22">
    <cfRule type="containsText" dxfId="69" priority="39" operator="containsText" text="Oikein">
      <formula>NOT(ISERROR(SEARCH("Oikein",F13)))</formula>
    </cfRule>
    <cfRule type="containsText" dxfId="68" priority="40" operator="containsText" text="Tarkista">
      <formula>NOT(ISERROR(SEARCH("Tarkista",F13)))</formula>
    </cfRule>
  </conditionalFormatting>
  <conditionalFormatting sqref="F18">
    <cfRule type="containsText" dxfId="67" priority="37" operator="containsText" text="Oikein">
      <formula>NOT(ISERROR(SEARCH("Oikein",F18)))</formula>
    </cfRule>
    <cfRule type="containsText" dxfId="66" priority="38" operator="containsText" text="Tarkista">
      <formula>NOT(ISERROR(SEARCH("Tarkista",F18)))</formula>
    </cfRule>
  </conditionalFormatting>
  <conditionalFormatting sqref="F19">
    <cfRule type="containsText" dxfId="65" priority="35" operator="containsText" text="Oikein">
      <formula>NOT(ISERROR(SEARCH("Oikein",F19)))</formula>
    </cfRule>
    <cfRule type="containsText" dxfId="64" priority="36" operator="containsText" text="Tarkista">
      <formula>NOT(ISERROR(SEARCH("Tarkista",F19)))</formula>
    </cfRule>
  </conditionalFormatting>
  <conditionalFormatting sqref="F21">
    <cfRule type="containsText" dxfId="63" priority="33" operator="containsText" text="Oikein">
      <formula>NOT(ISERROR(SEARCH("Oikein",F21)))</formula>
    </cfRule>
    <cfRule type="containsText" dxfId="62" priority="34" operator="containsText" text="Tarkista">
      <formula>NOT(ISERROR(SEARCH("Tarkista",F21)))</formula>
    </cfRule>
  </conditionalFormatting>
  <conditionalFormatting sqref="F23:F25">
    <cfRule type="containsText" dxfId="61" priority="31" operator="containsText" text="Oikein">
      <formula>NOT(ISERROR(SEARCH("Oikein",F23)))</formula>
    </cfRule>
    <cfRule type="containsText" dxfId="60" priority="32" operator="containsText" text="Tarkista">
      <formula>NOT(ISERROR(SEARCH("Tarkista",F23)))</formula>
    </cfRule>
  </conditionalFormatting>
  <conditionalFormatting sqref="F26">
    <cfRule type="containsText" dxfId="59" priority="29" operator="containsText" text="Oikein">
      <formula>NOT(ISERROR(SEARCH("Oikein",F26)))</formula>
    </cfRule>
    <cfRule type="containsText" dxfId="58" priority="30" operator="containsText" text="Tarkista">
      <formula>NOT(ISERROR(SEARCH("Tarkista",F26)))</formula>
    </cfRule>
  </conditionalFormatting>
  <conditionalFormatting sqref="F27">
    <cfRule type="containsText" dxfId="57" priority="27" operator="containsText" text="Oikein">
      <formula>NOT(ISERROR(SEARCH("Oikein",F27)))</formula>
    </cfRule>
    <cfRule type="containsText" dxfId="56" priority="28" operator="containsText" text="Tarkista">
      <formula>NOT(ISERROR(SEARCH("Tarkista",F27)))</formula>
    </cfRule>
  </conditionalFormatting>
  <conditionalFormatting sqref="F30 F32">
    <cfRule type="containsText" dxfId="55" priority="25" operator="containsText" text="Oikein">
      <formula>NOT(ISERROR(SEARCH("Oikein",F30)))</formula>
    </cfRule>
    <cfRule type="containsText" dxfId="54" priority="26" operator="containsText" text="Tarkista">
      <formula>NOT(ISERROR(SEARCH("Tarkista",F30)))</formula>
    </cfRule>
  </conditionalFormatting>
  <conditionalFormatting sqref="F28">
    <cfRule type="containsText" dxfId="53" priority="23" operator="containsText" text="Oikein">
      <formula>NOT(ISERROR(SEARCH("Oikein",F28)))</formula>
    </cfRule>
    <cfRule type="containsText" dxfId="52" priority="24" operator="containsText" text="Tarkista">
      <formula>NOT(ISERROR(SEARCH("Tarkista",F28)))</formula>
    </cfRule>
  </conditionalFormatting>
  <conditionalFormatting sqref="F29">
    <cfRule type="containsText" dxfId="51" priority="21" operator="containsText" text="Oikein">
      <formula>NOT(ISERROR(SEARCH("Oikein",F29)))</formula>
    </cfRule>
    <cfRule type="containsText" dxfId="50" priority="22" operator="containsText" text="Tarkista">
      <formula>NOT(ISERROR(SEARCH("Tarkista",F29)))</formula>
    </cfRule>
  </conditionalFormatting>
  <conditionalFormatting sqref="F31">
    <cfRule type="containsText" dxfId="49" priority="19" operator="containsText" text="Oikein">
      <formula>NOT(ISERROR(SEARCH("Oikein",F31)))</formula>
    </cfRule>
    <cfRule type="containsText" dxfId="48" priority="20" operator="containsText" text="Tarkista">
      <formula>NOT(ISERROR(SEARCH("Tarkista",F31)))</formula>
    </cfRule>
  </conditionalFormatting>
  <conditionalFormatting sqref="F33:F35">
    <cfRule type="containsText" dxfId="47" priority="17" operator="containsText" text="Oikein">
      <formula>NOT(ISERROR(SEARCH("Oikein",F33)))</formula>
    </cfRule>
    <cfRule type="containsText" dxfId="46" priority="18" operator="containsText" text="Tarkista">
      <formula>NOT(ISERROR(SEARCH("Tarkista",F33)))</formula>
    </cfRule>
  </conditionalFormatting>
  <conditionalFormatting sqref="F36">
    <cfRule type="containsText" dxfId="45" priority="15" operator="containsText" text="Oikein">
      <formula>NOT(ISERROR(SEARCH("Oikein",F36)))</formula>
    </cfRule>
    <cfRule type="containsText" dxfId="44" priority="16" operator="containsText" text="Tarkista">
      <formula>NOT(ISERROR(SEARCH("Tarkista",F36)))</formula>
    </cfRule>
  </conditionalFormatting>
  <conditionalFormatting sqref="F37">
    <cfRule type="containsText" dxfId="43" priority="13" operator="containsText" text="Oikein">
      <formula>NOT(ISERROR(SEARCH("Oikein",F37)))</formula>
    </cfRule>
    <cfRule type="containsText" dxfId="42" priority="14" operator="containsText" text="Tarkista">
      <formula>NOT(ISERROR(SEARCH("Tarkista",F37)))</formula>
    </cfRule>
  </conditionalFormatting>
  <conditionalFormatting sqref="F38 F41 F43">
    <cfRule type="containsText" dxfId="41" priority="11" operator="containsText" text="Oikein">
      <formula>NOT(ISERROR(SEARCH("Oikein",F38)))</formula>
    </cfRule>
    <cfRule type="containsText" dxfId="40" priority="12" operator="containsText" text="Tarkista">
      <formula>NOT(ISERROR(SEARCH("Tarkista",F38)))</formula>
    </cfRule>
  </conditionalFormatting>
  <conditionalFormatting sqref="F39">
    <cfRule type="containsText" dxfId="39" priority="9" operator="containsText" text="Oikein">
      <formula>NOT(ISERROR(SEARCH("Oikein",F39)))</formula>
    </cfRule>
    <cfRule type="containsText" dxfId="38" priority="10" operator="containsText" text="Tarkista">
      <formula>NOT(ISERROR(SEARCH("Tarkista",F39)))</formula>
    </cfRule>
  </conditionalFormatting>
  <conditionalFormatting sqref="F40">
    <cfRule type="containsText" dxfId="37" priority="7" operator="containsText" text="Oikein">
      <formula>NOT(ISERROR(SEARCH("Oikein",F40)))</formula>
    </cfRule>
    <cfRule type="containsText" dxfId="36" priority="8" operator="containsText" text="Tarkista">
      <formula>NOT(ISERROR(SEARCH("Tarkista",F40)))</formula>
    </cfRule>
  </conditionalFormatting>
  <conditionalFormatting sqref="F42">
    <cfRule type="containsText" dxfId="35" priority="5" operator="containsText" text="Oikein">
      <formula>NOT(ISERROR(SEARCH("Oikein",F42)))</formula>
    </cfRule>
    <cfRule type="containsText" dxfId="34" priority="6" operator="containsText" text="Tarkista">
      <formula>NOT(ISERROR(SEARCH("Tarkista",F42)))</formula>
    </cfRule>
  </conditionalFormatting>
  <conditionalFormatting sqref="F44:F46">
    <cfRule type="containsText" dxfId="33" priority="3" operator="containsText" text="Oikein">
      <formula>NOT(ISERROR(SEARCH("Oikein",F44)))</formula>
    </cfRule>
    <cfRule type="containsText" dxfId="32" priority="4" operator="containsText" text="Tarkista">
      <formula>NOT(ISERROR(SEARCH("Tarkista",F44)))</formula>
    </cfRule>
  </conditionalFormatting>
  <conditionalFormatting sqref="F47">
    <cfRule type="containsText" dxfId="31" priority="1" operator="containsText" text="Oikein">
      <formula>NOT(ISERROR(SEARCH("Oikein",F47)))</formula>
    </cfRule>
    <cfRule type="containsText" dxfId="30" priority="2" operator="containsText" text="Tarkista">
      <formula>NOT(ISERROR(SEARCH("Tarkista",F47)))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120" zoomScaleNormal="120" workbookViewId="0">
      <selection activeCell="C3" sqref="C3"/>
    </sheetView>
  </sheetViews>
  <sheetFormatPr defaultRowHeight="14.4" x14ac:dyDescent="0.3"/>
  <cols>
    <col min="2" max="2" width="6.5546875" style="4" customWidth="1"/>
    <col min="4" max="4" width="6.44140625" style="4" customWidth="1"/>
  </cols>
  <sheetData>
    <row r="1" spans="1:7" x14ac:dyDescent="0.3">
      <c r="A1" t="s">
        <v>24</v>
      </c>
      <c r="F1" s="12" t="s">
        <v>27</v>
      </c>
      <c r="G1" s="12" t="s">
        <v>28</v>
      </c>
    </row>
    <row r="3" spans="1:7" x14ac:dyDescent="0.3">
      <c r="A3">
        <v>2</v>
      </c>
      <c r="B3" s="4" t="s">
        <v>46</v>
      </c>
      <c r="C3" s="10"/>
      <c r="D3" s="4" t="s">
        <v>47</v>
      </c>
      <c r="F3" s="13" t="str">
        <f>IF(C3="","",IF(C3=A3*1000,$F$1,$G$1))</f>
        <v/>
      </c>
    </row>
    <row r="4" spans="1:7" x14ac:dyDescent="0.3">
      <c r="A4">
        <v>100</v>
      </c>
      <c r="B4" s="4" t="s">
        <v>48</v>
      </c>
      <c r="C4" s="10"/>
      <c r="D4" s="4" t="s">
        <v>49</v>
      </c>
      <c r="F4" s="13" t="str">
        <f>IF(C4="","",IF(C4=A4/1000,$F$1,$G$1))</f>
        <v/>
      </c>
    </row>
    <row r="5" spans="1:7" x14ac:dyDescent="0.3">
      <c r="A5">
        <v>200</v>
      </c>
      <c r="B5" s="4" t="s">
        <v>50</v>
      </c>
      <c r="C5" s="10"/>
      <c r="D5" s="4" t="s">
        <v>51</v>
      </c>
      <c r="F5" s="13" t="str">
        <f t="shared" ref="F5:F20" si="0">IF(C5="","",IF(C5=A5/1000,$F$1,$G$1))</f>
        <v/>
      </c>
    </row>
    <row r="6" spans="1:7" x14ac:dyDescent="0.3">
      <c r="A6">
        <v>0.15</v>
      </c>
      <c r="B6" s="4" t="s">
        <v>46</v>
      </c>
      <c r="C6" s="10"/>
      <c r="D6" s="4" t="s">
        <v>47</v>
      </c>
      <c r="F6" s="13" t="str">
        <f>IF(C6="","",IF(C6=A6*1000,$F$1,$G$1))</f>
        <v/>
      </c>
    </row>
    <row r="7" spans="1:7" x14ac:dyDescent="0.3">
      <c r="A7">
        <v>200</v>
      </c>
      <c r="B7" s="4" t="s">
        <v>52</v>
      </c>
      <c r="C7" s="10"/>
      <c r="D7" s="4" t="s">
        <v>53</v>
      </c>
      <c r="F7" s="13" t="str">
        <f t="shared" si="0"/>
        <v/>
      </c>
    </row>
    <row r="8" spans="1:7" x14ac:dyDescent="0.3">
      <c r="A8">
        <v>2</v>
      </c>
      <c r="B8" s="4" t="s">
        <v>54</v>
      </c>
      <c r="C8" s="10"/>
      <c r="D8" s="5" t="s">
        <v>55</v>
      </c>
      <c r="F8" s="13" t="str">
        <f>IF(C8="","",IF(C8=A8*1000000,$F$1,$G$1))</f>
        <v/>
      </c>
    </row>
    <row r="9" spans="1:7" x14ac:dyDescent="0.3">
      <c r="A9">
        <v>200</v>
      </c>
      <c r="B9" s="5" t="s">
        <v>56</v>
      </c>
      <c r="C9" s="10"/>
      <c r="D9" s="4" t="s">
        <v>57</v>
      </c>
      <c r="F9" s="13" t="str">
        <f t="shared" si="0"/>
        <v/>
      </c>
    </row>
    <row r="10" spans="1:7" x14ac:dyDescent="0.3">
      <c r="A10">
        <v>0.5</v>
      </c>
      <c r="B10" s="4" t="s">
        <v>46</v>
      </c>
      <c r="C10" s="10"/>
      <c r="D10" s="4" t="s">
        <v>47</v>
      </c>
      <c r="F10" s="13" t="str">
        <f>IF(C10="","",IF(C10=A10*1000,$F$1,$G$1))</f>
        <v/>
      </c>
    </row>
    <row r="11" spans="1:7" x14ac:dyDescent="0.3">
      <c r="A11">
        <v>57</v>
      </c>
      <c r="B11" s="4" t="s">
        <v>50</v>
      </c>
      <c r="C11" s="10"/>
      <c r="D11" s="4" t="s">
        <v>51</v>
      </c>
      <c r="F11" s="13" t="str">
        <f t="shared" si="0"/>
        <v/>
      </c>
    </row>
    <row r="12" spans="1:7" x14ac:dyDescent="0.3">
      <c r="A12">
        <v>650</v>
      </c>
      <c r="B12" s="4" t="s">
        <v>50</v>
      </c>
      <c r="C12" s="10"/>
      <c r="D12" s="4" t="s">
        <v>51</v>
      </c>
      <c r="F12" s="13" t="str">
        <f>IF(C12="","",IF(C12=A12/1000,"T",$G$1))</f>
        <v/>
      </c>
    </row>
    <row r="13" spans="1:7" x14ac:dyDescent="0.3">
      <c r="A13">
        <v>7.5</v>
      </c>
      <c r="B13" s="4" t="s">
        <v>58</v>
      </c>
      <c r="C13" s="10"/>
      <c r="D13" s="4" t="s">
        <v>59</v>
      </c>
      <c r="F13" s="13" t="str">
        <f>IF(C13="","",IF(C13=A13*1000000,$F$1,$G$1))</f>
        <v/>
      </c>
    </row>
    <row r="14" spans="1:7" x14ac:dyDescent="0.3">
      <c r="A14">
        <v>680</v>
      </c>
      <c r="B14" s="5" t="s">
        <v>61</v>
      </c>
      <c r="C14" s="10"/>
      <c r="D14" s="4" t="s">
        <v>47</v>
      </c>
      <c r="F14" s="13" t="str">
        <f t="shared" si="0"/>
        <v/>
      </c>
    </row>
    <row r="15" spans="1:7" x14ac:dyDescent="0.3">
      <c r="A15">
        <v>0.4</v>
      </c>
      <c r="B15" s="4" t="s">
        <v>58</v>
      </c>
      <c r="C15" s="10"/>
      <c r="D15" s="4" t="s">
        <v>49</v>
      </c>
      <c r="F15" s="13" t="str">
        <f>IF(C15="","",IF(C15=A15*1000,$F$1,$G$1))</f>
        <v/>
      </c>
    </row>
    <row r="16" spans="1:7" x14ac:dyDescent="0.3">
      <c r="A16">
        <v>70</v>
      </c>
      <c r="B16" s="4" t="s">
        <v>50</v>
      </c>
      <c r="C16" s="10"/>
      <c r="D16" s="4" t="s">
        <v>51</v>
      </c>
      <c r="F16" s="13" t="str">
        <f t="shared" si="0"/>
        <v/>
      </c>
    </row>
    <row r="17" spans="1:6" x14ac:dyDescent="0.3">
      <c r="A17">
        <v>1</v>
      </c>
      <c r="B17" s="4" t="s">
        <v>62</v>
      </c>
      <c r="C17" s="10"/>
      <c r="D17" s="4" t="s">
        <v>63</v>
      </c>
      <c r="F17" s="13" t="str">
        <f t="shared" si="0"/>
        <v/>
      </c>
    </row>
    <row r="18" spans="1:6" x14ac:dyDescent="0.3">
      <c r="A18">
        <v>20</v>
      </c>
      <c r="B18" s="4" t="s">
        <v>46</v>
      </c>
      <c r="C18" s="10"/>
      <c r="D18" s="4" t="s">
        <v>64</v>
      </c>
      <c r="F18" s="13" t="str">
        <f t="shared" si="0"/>
        <v/>
      </c>
    </row>
    <row r="19" spans="1:6" x14ac:dyDescent="0.3">
      <c r="A19">
        <v>0.3</v>
      </c>
      <c r="B19" s="4" t="s">
        <v>48</v>
      </c>
      <c r="C19" s="10"/>
      <c r="D19" s="4" t="s">
        <v>65</v>
      </c>
      <c r="F19" s="13" t="str">
        <f>IF(C19="","",IF(C19=A19*1000,$F$1,$G$1))</f>
        <v/>
      </c>
    </row>
    <row r="20" spans="1:6" x14ac:dyDescent="0.3">
      <c r="A20">
        <v>17</v>
      </c>
      <c r="B20" s="4" t="s">
        <v>66</v>
      </c>
      <c r="C20" s="10"/>
      <c r="D20" s="4" t="s">
        <v>59</v>
      </c>
      <c r="F20" s="13" t="str">
        <f t="shared" si="0"/>
        <v/>
      </c>
    </row>
    <row r="21" spans="1:6" x14ac:dyDescent="0.3">
      <c r="A21">
        <v>0.1</v>
      </c>
      <c r="B21" s="5" t="s">
        <v>56</v>
      </c>
      <c r="C21" s="10"/>
      <c r="D21" s="4" t="s">
        <v>67</v>
      </c>
      <c r="F21" s="13" t="str">
        <f>IF(C21="","",IF(C21=A21*1000,$F$1,$G$1))</f>
        <v/>
      </c>
    </row>
    <row r="22" spans="1:6" x14ac:dyDescent="0.3">
      <c r="A22">
        <v>14</v>
      </c>
      <c r="B22" s="5" t="s">
        <v>68</v>
      </c>
      <c r="C22" s="10"/>
      <c r="D22" s="5" t="s">
        <v>55</v>
      </c>
      <c r="F22" s="13" t="str">
        <f>IF(C22="","",IF(C22=A22*1000,$F$1,$G$1))</f>
        <v/>
      </c>
    </row>
    <row r="23" spans="1:6" x14ac:dyDescent="0.3">
      <c r="A23">
        <v>12</v>
      </c>
      <c r="B23" s="4" t="s">
        <v>50</v>
      </c>
      <c r="C23" s="10"/>
      <c r="D23" s="4" t="s">
        <v>51</v>
      </c>
      <c r="F23" s="13" t="str">
        <f>IF(C23="","",IF(C23=A23/1000,"Y",$G$1))</f>
        <v/>
      </c>
    </row>
    <row r="24" spans="1:6" x14ac:dyDescent="0.3">
      <c r="A24">
        <v>0.02</v>
      </c>
      <c r="B24" s="4" t="s">
        <v>58</v>
      </c>
      <c r="C24" s="10"/>
      <c r="D24" s="4" t="s">
        <v>59</v>
      </c>
      <c r="F24" s="13" t="str">
        <f>IF(C24="","",IF(C24=A24*1000000,$F$1,$G$1))</f>
        <v/>
      </c>
    </row>
    <row r="25" spans="1:6" x14ac:dyDescent="0.3">
      <c r="A25">
        <v>4</v>
      </c>
      <c r="B25" s="5" t="s">
        <v>61</v>
      </c>
      <c r="C25" s="10"/>
      <c r="D25" s="4" t="s">
        <v>47</v>
      </c>
      <c r="F25" s="13" t="str">
        <f t="shared" ref="F25" si="1">IF(C25="","",IF(C25=A25/1000,$F$1,$G$1))</f>
        <v/>
      </c>
    </row>
    <row r="26" spans="1:6" x14ac:dyDescent="0.3">
      <c r="A26">
        <v>0.8</v>
      </c>
      <c r="B26" s="4" t="s">
        <v>58</v>
      </c>
      <c r="C26" s="10"/>
      <c r="D26" s="4" t="s">
        <v>49</v>
      </c>
      <c r="F26" s="13" t="str">
        <f>IF(C26="","",IF(C26=A26*1000,$F$1,$G$1))</f>
        <v/>
      </c>
    </row>
    <row r="27" spans="1:6" x14ac:dyDescent="0.3">
      <c r="A27">
        <v>3.5</v>
      </c>
      <c r="B27" s="4" t="s">
        <v>50</v>
      </c>
      <c r="C27" s="10"/>
      <c r="D27" s="4" t="s">
        <v>51</v>
      </c>
      <c r="F27" s="13" t="str">
        <f t="shared" ref="F27:F29" si="2">IF(C27="","",IF(C27=A27/1000,$F$1,$G$1))</f>
        <v/>
      </c>
    </row>
    <row r="28" spans="1:6" x14ac:dyDescent="0.3">
      <c r="A28">
        <v>2.5</v>
      </c>
      <c r="B28" s="4" t="s">
        <v>62</v>
      </c>
      <c r="C28" s="10"/>
      <c r="D28" s="4" t="s">
        <v>63</v>
      </c>
      <c r="F28" s="13" t="str">
        <f t="shared" si="2"/>
        <v/>
      </c>
    </row>
    <row r="29" spans="1:6" x14ac:dyDescent="0.3">
      <c r="A29">
        <v>700</v>
      </c>
      <c r="B29" s="4" t="s">
        <v>46</v>
      </c>
      <c r="C29" s="10"/>
      <c r="D29" s="4" t="s">
        <v>64</v>
      </c>
      <c r="F29" s="13" t="str">
        <f t="shared" si="2"/>
        <v/>
      </c>
    </row>
    <row r="30" spans="1:6" x14ac:dyDescent="0.3">
      <c r="A30">
        <v>0.51500000000000001</v>
      </c>
      <c r="B30" s="4" t="s">
        <v>48</v>
      </c>
      <c r="C30" s="10"/>
      <c r="D30" s="4" t="s">
        <v>65</v>
      </c>
      <c r="F30" s="13" t="str">
        <f>IF(C30="","",IF(C30=A30*1000,$F$1,$G$1))</f>
        <v/>
      </c>
    </row>
    <row r="31" spans="1:6" x14ac:dyDescent="0.3">
      <c r="A31">
        <v>2000</v>
      </c>
      <c r="B31" s="4" t="s">
        <v>66</v>
      </c>
      <c r="C31" s="10"/>
      <c r="D31" s="4" t="s">
        <v>59</v>
      </c>
      <c r="F31" s="13" t="str">
        <f t="shared" ref="F31" si="3">IF(C31="","",IF(C31=A31/1000,$F$1,$G$1))</f>
        <v/>
      </c>
    </row>
    <row r="32" spans="1:6" x14ac:dyDescent="0.3">
      <c r="A32">
        <v>0.02</v>
      </c>
      <c r="B32" s="5" t="s">
        <v>56</v>
      </c>
      <c r="C32" s="10"/>
      <c r="D32" s="4" t="s">
        <v>67</v>
      </c>
      <c r="F32" s="13" t="str">
        <f>IF(C32="","",IF(C32=A32*1000,$F$1,$G$1))</f>
        <v/>
      </c>
    </row>
    <row r="33" spans="1:6" x14ac:dyDescent="0.3">
      <c r="A33">
        <v>0.05</v>
      </c>
      <c r="B33" s="4" t="s">
        <v>46</v>
      </c>
      <c r="C33" s="10"/>
      <c r="D33" s="4" t="s">
        <v>47</v>
      </c>
      <c r="E33" s="6"/>
      <c r="F33" s="13" t="str">
        <f>IF(C33="","",IF(C33=A33*1000,$F$1,$G$1))</f>
        <v/>
      </c>
    </row>
    <row r="34" spans="1:6" x14ac:dyDescent="0.3">
      <c r="A34">
        <v>50</v>
      </c>
      <c r="B34" s="4" t="s">
        <v>52</v>
      </c>
      <c r="C34" s="10"/>
      <c r="D34" s="4" t="s">
        <v>53</v>
      </c>
      <c r="E34" s="6"/>
      <c r="F34" s="13" t="str">
        <f t="shared" ref="F34" si="4">IF(C34="","",IF(C34=A34/1000,$F$1,$G$1))</f>
        <v/>
      </c>
    </row>
    <row r="35" spans="1:6" x14ac:dyDescent="0.3">
      <c r="A35">
        <v>0.41</v>
      </c>
      <c r="B35" s="4" t="s">
        <v>54</v>
      </c>
      <c r="C35" s="10"/>
      <c r="D35" s="5" t="s">
        <v>55</v>
      </c>
      <c r="E35" s="6"/>
      <c r="F35" s="13" t="str">
        <f>IF(C35="","",IF(C35=A35*1000000,$F$1,$G$1))</f>
        <v/>
      </c>
    </row>
    <row r="36" spans="1:6" x14ac:dyDescent="0.3">
      <c r="A36">
        <v>8703</v>
      </c>
      <c r="B36" s="5" t="s">
        <v>56</v>
      </c>
      <c r="C36" s="10"/>
      <c r="D36" s="4" t="s">
        <v>57</v>
      </c>
      <c r="E36" s="6"/>
      <c r="F36" s="13" t="str">
        <f t="shared" ref="F36" si="5">IF(C36="","",IF(C36=A36/1000,$F$1,$G$1))</f>
        <v/>
      </c>
    </row>
    <row r="37" spans="1:6" x14ac:dyDescent="0.3">
      <c r="A37">
        <v>4</v>
      </c>
      <c r="B37" s="4" t="s">
        <v>46</v>
      </c>
      <c r="C37" s="10"/>
      <c r="D37" s="4" t="s">
        <v>47</v>
      </c>
      <c r="E37" s="6"/>
      <c r="F37" s="13" t="str">
        <f>IF(C37="","",IF(C37=A37*1000,$F$1,$G$1))</f>
        <v/>
      </c>
    </row>
    <row r="38" spans="1:6" x14ac:dyDescent="0.3">
      <c r="A38">
        <v>70</v>
      </c>
      <c r="B38" s="4" t="s">
        <v>50</v>
      </c>
      <c r="C38" s="10"/>
      <c r="D38" s="4" t="s">
        <v>51</v>
      </c>
      <c r="E38" s="6"/>
      <c r="F38" s="13" t="str">
        <f t="shared" ref="F38" si="6">IF(C38="","",IF(C38=A38/1000,$F$1,$G$1))</f>
        <v/>
      </c>
    </row>
    <row r="39" spans="1:6" x14ac:dyDescent="0.3">
      <c r="A39">
        <v>0.7</v>
      </c>
      <c r="B39" s="4" t="s">
        <v>50</v>
      </c>
      <c r="C39" s="10"/>
      <c r="D39" s="4" t="s">
        <v>51</v>
      </c>
      <c r="E39" s="6"/>
      <c r="F39" s="13" t="str">
        <f>IF(C39="","",IF(C39=A39/1000,"J",$G$1))</f>
        <v/>
      </c>
    </row>
    <row r="40" spans="1:6" x14ac:dyDescent="0.3">
      <c r="A40">
        <v>0.3</v>
      </c>
      <c r="B40" s="4" t="s">
        <v>58</v>
      </c>
      <c r="C40" s="10"/>
      <c r="D40" s="4" t="s">
        <v>59</v>
      </c>
      <c r="E40" s="6"/>
      <c r="F40" s="13" t="str">
        <f>IF(C40="","",IF(C40=A40*1000000,$F$1,$G$1))</f>
        <v/>
      </c>
    </row>
    <row r="41" spans="1:6" x14ac:dyDescent="0.3">
      <c r="A41">
        <v>5</v>
      </c>
      <c r="B41" s="5" t="s">
        <v>61</v>
      </c>
      <c r="C41" s="10"/>
      <c r="D41" s="4" t="s">
        <v>47</v>
      </c>
      <c r="E41" s="6"/>
      <c r="F41" s="13" t="str">
        <f t="shared" ref="F41" si="7">IF(C41="","",IF(C41=A41/1000,$F$1,$G$1))</f>
        <v/>
      </c>
    </row>
    <row r="42" spans="1:6" x14ac:dyDescent="0.3">
      <c r="A42">
        <v>20</v>
      </c>
      <c r="B42" s="4" t="s">
        <v>58</v>
      </c>
      <c r="C42" s="10"/>
      <c r="D42" s="4" t="s">
        <v>49</v>
      </c>
      <c r="E42" s="6"/>
      <c r="F42" s="13" t="str">
        <f>IF(C42="","",IF(C42=A42*1000,$F$1,$G$1))</f>
        <v/>
      </c>
    </row>
    <row r="43" spans="1:6" x14ac:dyDescent="0.3">
      <c r="A43">
        <v>8.1</v>
      </c>
      <c r="B43" s="4" t="s">
        <v>50</v>
      </c>
      <c r="C43" s="10"/>
      <c r="D43" s="4" t="s">
        <v>51</v>
      </c>
      <c r="E43" s="6"/>
      <c r="F43" s="13" t="str">
        <f t="shared" ref="F43:F45" si="8">IF(C43="","",IF(C43=A43/1000,$F$1,$G$1))</f>
        <v/>
      </c>
    </row>
    <row r="44" spans="1:6" x14ac:dyDescent="0.3">
      <c r="A44">
        <v>0.21</v>
      </c>
      <c r="B44" s="4" t="s">
        <v>62</v>
      </c>
      <c r="C44" s="10"/>
      <c r="D44" s="4" t="s">
        <v>63</v>
      </c>
      <c r="E44" s="6"/>
      <c r="F44" s="13" t="str">
        <f t="shared" si="8"/>
        <v/>
      </c>
    </row>
    <row r="45" spans="1:6" x14ac:dyDescent="0.3">
      <c r="A45">
        <v>16</v>
      </c>
      <c r="B45" s="4" t="s">
        <v>46</v>
      </c>
      <c r="C45" s="10"/>
      <c r="D45" s="4" t="s">
        <v>64</v>
      </c>
      <c r="E45" s="6"/>
      <c r="F45" s="13" t="str">
        <f t="shared" si="8"/>
        <v/>
      </c>
    </row>
    <row r="46" spans="1:6" x14ac:dyDescent="0.3">
      <c r="A46">
        <v>1800</v>
      </c>
      <c r="B46" s="4" t="s">
        <v>50</v>
      </c>
      <c r="C46" s="10"/>
      <c r="D46" s="4" t="s">
        <v>51</v>
      </c>
      <c r="E46" s="6"/>
      <c r="F46" s="13" t="s">
        <v>69</v>
      </c>
    </row>
    <row r="47" spans="1:6" x14ac:dyDescent="0.3">
      <c r="A47">
        <v>90</v>
      </c>
      <c r="B47" s="4" t="s">
        <v>58</v>
      </c>
      <c r="C47" s="10"/>
      <c r="D47" s="4" t="s">
        <v>59</v>
      </c>
      <c r="E47" s="6"/>
      <c r="F47" s="13" t="str">
        <f>IF(C47="","",IF(C47=A47*1000000,$F$1,$G$1))</f>
        <v/>
      </c>
    </row>
    <row r="48" spans="1:6" x14ac:dyDescent="0.3">
      <c r="A48">
        <v>15</v>
      </c>
      <c r="B48" s="5" t="s">
        <v>61</v>
      </c>
      <c r="C48" s="10"/>
      <c r="D48" s="4" t="s">
        <v>47</v>
      </c>
      <c r="E48" s="6"/>
      <c r="F48" s="13" t="str">
        <f t="shared" ref="F48" si="9">IF(C48="","",IF(C48=A48/1000,$F$1,$G$1))</f>
        <v/>
      </c>
    </row>
    <row r="49" spans="1:6" x14ac:dyDescent="0.3">
      <c r="A49">
        <v>1.5</v>
      </c>
      <c r="B49" s="4" t="s">
        <v>58</v>
      </c>
      <c r="C49" s="10"/>
      <c r="D49" s="4" t="s">
        <v>49</v>
      </c>
      <c r="E49" s="6"/>
      <c r="F49" s="13" t="str">
        <f>IF(C49="","",IF(C49=A49*1000,$F$1,$G$1))</f>
        <v/>
      </c>
    </row>
    <row r="50" spans="1:6" x14ac:dyDescent="0.3">
      <c r="A50">
        <v>7.5</v>
      </c>
      <c r="B50" s="4" t="s">
        <v>50</v>
      </c>
      <c r="C50" s="10"/>
      <c r="D50" s="4" t="s">
        <v>51</v>
      </c>
      <c r="E50" s="6"/>
      <c r="F50" s="13" t="str">
        <f t="shared" ref="F50:F52" si="10">IF(C50="","",IF(C50=A50/1000,$F$1,$G$1))</f>
        <v/>
      </c>
    </row>
    <row r="51" spans="1:6" x14ac:dyDescent="0.3">
      <c r="A51">
        <v>20</v>
      </c>
      <c r="B51" s="4" t="s">
        <v>62</v>
      </c>
      <c r="C51" s="10"/>
      <c r="D51" s="4" t="s">
        <v>63</v>
      </c>
      <c r="E51" s="6"/>
      <c r="F51" s="13" t="str">
        <f>IF(C51="","",IF(C51=A51/1000,"Ö",$G$1))</f>
        <v/>
      </c>
    </row>
    <row r="52" spans="1:6" x14ac:dyDescent="0.3">
      <c r="A52">
        <v>10</v>
      </c>
      <c r="B52" s="4" t="s">
        <v>46</v>
      </c>
      <c r="C52" s="10"/>
      <c r="D52" s="4" t="s">
        <v>64</v>
      </c>
      <c r="E52" s="6"/>
      <c r="F52" s="13" t="str">
        <f t="shared" si="10"/>
        <v/>
      </c>
    </row>
    <row r="53" spans="1:6" x14ac:dyDescent="0.3">
      <c r="A53">
        <v>538</v>
      </c>
      <c r="B53" s="5" t="s">
        <v>70</v>
      </c>
      <c r="C53" s="10"/>
      <c r="D53" s="4" t="s">
        <v>63</v>
      </c>
      <c r="E53" s="6"/>
      <c r="F53" s="13" t="str">
        <f>IF(C53="","",IF(C53=A53/1000000,$F$1,$G$1))</f>
        <v/>
      </c>
    </row>
    <row r="54" spans="1:6" x14ac:dyDescent="0.3">
      <c r="A54">
        <v>100</v>
      </c>
      <c r="B54" s="4" t="s">
        <v>58</v>
      </c>
      <c r="C54" s="10"/>
      <c r="D54" s="4" t="s">
        <v>49</v>
      </c>
      <c r="E54" s="6"/>
      <c r="F54" s="13" t="str">
        <f>IF(C54="","",IF(C54=A54*1000,$F$1,$G$1))</f>
        <v/>
      </c>
    </row>
    <row r="55" spans="1:6" x14ac:dyDescent="0.3">
      <c r="A55">
        <v>99</v>
      </c>
      <c r="B55" s="4" t="s">
        <v>50</v>
      </c>
      <c r="C55" s="10"/>
      <c r="D55" s="4" t="s">
        <v>51</v>
      </c>
      <c r="E55" s="6"/>
      <c r="F55" s="13" t="str">
        <f>IF(C55="","",IF(C55=A55/1000,"S",$G$1))</f>
        <v/>
      </c>
    </row>
    <row r="56" spans="1:6" x14ac:dyDescent="0.3">
      <c r="A56">
        <v>3</v>
      </c>
      <c r="B56" s="4" t="s">
        <v>62</v>
      </c>
      <c r="C56" s="10"/>
      <c r="D56" s="4" t="s">
        <v>63</v>
      </c>
      <c r="E56" s="6"/>
      <c r="F56" s="13" t="str">
        <f t="shared" ref="F56:F57" si="11">IF(C56="","",IF(C56=A56/1000,$F$1,$G$1))</f>
        <v/>
      </c>
    </row>
    <row r="57" spans="1:6" x14ac:dyDescent="0.3">
      <c r="A57">
        <v>2</v>
      </c>
      <c r="B57" s="4" t="s">
        <v>46</v>
      </c>
      <c r="C57" s="10"/>
      <c r="D57" s="4" t="s">
        <v>64</v>
      </c>
      <c r="E57" s="6"/>
      <c r="F57" s="13" t="str">
        <f t="shared" si="11"/>
        <v/>
      </c>
    </row>
    <row r="58" spans="1:6" x14ac:dyDescent="0.3">
      <c r="A58">
        <v>40</v>
      </c>
      <c r="B58" s="4" t="s">
        <v>48</v>
      </c>
      <c r="C58" s="10"/>
      <c r="D58" s="4" t="s">
        <v>65</v>
      </c>
      <c r="F58" s="13" t="str">
        <f>IF(C58="","",IF(C58=A58*1000,"S",$G$1))</f>
        <v/>
      </c>
    </row>
    <row r="59" spans="1:6" x14ac:dyDescent="0.3">
      <c r="A59">
        <v>210</v>
      </c>
      <c r="B59" s="4" t="s">
        <v>66</v>
      </c>
      <c r="C59" s="10"/>
      <c r="D59" s="4" t="s">
        <v>59</v>
      </c>
      <c r="F59" s="13" t="str">
        <f t="shared" ref="F59" si="12">IF(C59="","",IF(C59=A59/1000,$F$1,$G$1))</f>
        <v/>
      </c>
    </row>
    <row r="60" spans="1:6" x14ac:dyDescent="0.3">
      <c r="A60">
        <v>6</v>
      </c>
      <c r="B60" s="5" t="s">
        <v>56</v>
      </c>
      <c r="C60" s="10"/>
      <c r="D60" s="4" t="s">
        <v>67</v>
      </c>
      <c r="F60" s="13" t="str">
        <f>IF(C60="","",IF(C60=A60*1000,$F$1,$G$1))</f>
        <v/>
      </c>
    </row>
    <row r="61" spans="1:6" x14ac:dyDescent="0.3">
      <c r="A61">
        <v>0.13</v>
      </c>
      <c r="B61" s="4" t="s">
        <v>46</v>
      </c>
      <c r="C61" s="10"/>
      <c r="D61" s="4" t="s">
        <v>47</v>
      </c>
      <c r="E61" s="6"/>
      <c r="F61" s="13" t="str">
        <f>IF(C61="","",IF(C61=A61*1000,$F$1,$G$1))</f>
        <v/>
      </c>
    </row>
    <row r="62" spans="1:6" x14ac:dyDescent="0.3">
      <c r="A62">
        <v>500</v>
      </c>
      <c r="B62" s="4" t="s">
        <v>52</v>
      </c>
      <c r="C62" s="10"/>
      <c r="D62" s="4" t="s">
        <v>53</v>
      </c>
      <c r="E62" s="6"/>
      <c r="F62" s="13" t="str">
        <f t="shared" ref="F62" si="13">IF(C62="","",IF(C62=A62/1000,$F$1,$G$1))</f>
        <v/>
      </c>
    </row>
    <row r="63" spans="1:6" x14ac:dyDescent="0.3">
      <c r="A63">
        <v>6</v>
      </c>
      <c r="B63" s="4" t="s">
        <v>54</v>
      </c>
      <c r="C63" s="10"/>
      <c r="D63" s="5" t="s">
        <v>55</v>
      </c>
      <c r="E63" s="6"/>
      <c r="F63" s="13" t="str">
        <f>IF(C63="","",IF(C63=A63*1000000,$F$1,$G$1))</f>
        <v/>
      </c>
    </row>
    <row r="64" spans="1:6" x14ac:dyDescent="0.3">
      <c r="A64">
        <v>28</v>
      </c>
      <c r="B64" s="4" t="s">
        <v>62</v>
      </c>
      <c r="C64" s="10"/>
      <c r="D64" s="4" t="s">
        <v>63</v>
      </c>
      <c r="E64" s="6"/>
      <c r="F64" s="13" t="str">
        <f t="shared" ref="F64:F65" si="14">IF(C64="","",IF(C64=A64/1000,$F$1,$G$1))</f>
        <v/>
      </c>
    </row>
    <row r="65" spans="1:6" x14ac:dyDescent="0.3">
      <c r="A65">
        <v>12</v>
      </c>
      <c r="B65" s="4" t="s">
        <v>46</v>
      </c>
      <c r="C65" s="10"/>
      <c r="D65" s="4" t="s">
        <v>64</v>
      </c>
      <c r="E65" s="6"/>
      <c r="F65" s="13" t="str">
        <f t="shared" si="14"/>
        <v/>
      </c>
    </row>
    <row r="66" spans="1:6" x14ac:dyDescent="0.3">
      <c r="A66">
        <v>0.18</v>
      </c>
      <c r="B66" s="4" t="s">
        <v>48</v>
      </c>
      <c r="C66" s="10"/>
      <c r="D66" s="4" t="s">
        <v>65</v>
      </c>
      <c r="F66" s="13" t="str">
        <f>IF(C66="","",IF(C66=A66*1000,$F$1,$G$1))</f>
        <v/>
      </c>
    </row>
    <row r="67" spans="1:6" x14ac:dyDescent="0.3">
      <c r="A67">
        <v>50000</v>
      </c>
      <c r="B67" s="4" t="s">
        <v>66</v>
      </c>
      <c r="C67" s="10"/>
      <c r="D67" s="4" t="s">
        <v>59</v>
      </c>
      <c r="F67" s="13" t="str">
        <f t="shared" ref="F67" si="15">IF(C67="","",IF(C67=A67/1000,$F$1,$G$1))</f>
        <v/>
      </c>
    </row>
    <row r="68" spans="1:6" x14ac:dyDescent="0.3">
      <c r="A68">
        <v>0.25</v>
      </c>
      <c r="B68" s="5" t="s">
        <v>56</v>
      </c>
      <c r="C68" s="10"/>
      <c r="D68" s="4" t="s">
        <v>67</v>
      </c>
      <c r="F68" s="13" t="str">
        <f>IF(C68="","",IF(C68=A68*1000,$F$1,$G$1))</f>
        <v/>
      </c>
    </row>
    <row r="69" spans="1:6" x14ac:dyDescent="0.3">
      <c r="A69">
        <v>1.2</v>
      </c>
      <c r="B69" s="4" t="s">
        <v>46</v>
      </c>
      <c r="C69" s="10"/>
      <c r="D69" s="4" t="s">
        <v>47</v>
      </c>
      <c r="E69" s="6"/>
      <c r="F69" s="13" t="str">
        <f>IF(C69="","",IF(C69=A69*1000,"Ä",$G$1))</f>
        <v/>
      </c>
    </row>
    <row r="70" spans="1:6" x14ac:dyDescent="0.3">
      <c r="A70">
        <v>890</v>
      </c>
      <c r="B70" s="4" t="s">
        <v>52</v>
      </c>
      <c r="C70" s="10"/>
      <c r="D70" s="4" t="s">
        <v>53</v>
      </c>
      <c r="E70" s="6"/>
      <c r="F70" s="13" t="str">
        <f t="shared" ref="F70" si="16">IF(C70="","",IF(C70=A70/1000,$F$1,$G$1))</f>
        <v/>
      </c>
    </row>
    <row r="71" spans="1:6" x14ac:dyDescent="0.3">
      <c r="A71">
        <v>0.106</v>
      </c>
      <c r="B71" s="4" t="s">
        <v>54</v>
      </c>
      <c r="C71" s="10"/>
      <c r="D71" s="5" t="s">
        <v>55</v>
      </c>
      <c r="E71" s="6"/>
      <c r="F71" s="13" t="str">
        <f>IF(C71="","",IF(C71=A71*1000000,$F$1,$G$1))</f>
        <v/>
      </c>
    </row>
  </sheetData>
  <sheetProtection algorithmName="SHA-512" hashValue="gzuxCNjLBxZKreCGzoBc7Dw98MTz9t2Srzq7QjdeVKSOL+qrvh2Zit5wbm8tkfB351J1krxGB39Phn3q3RkQSQ==" saltValue="YtZ8UTDHKGQRVZwesDv8Ow==" spinCount="100000" sheet="1" objects="1" scenarios="1" selectLockedCells="1"/>
  <conditionalFormatting sqref="F3:F22">
    <cfRule type="containsText" dxfId="29" priority="21" operator="containsText" text="Oikein">
      <formula>NOT(ISERROR(SEARCH("Oikein",F3)))</formula>
    </cfRule>
    <cfRule type="containsText" dxfId="28" priority="22" operator="containsText" text="Tarkista">
      <formula>NOT(ISERROR(SEARCH("Tarkista",F3)))</formula>
    </cfRule>
  </conditionalFormatting>
  <conditionalFormatting sqref="F23:F32">
    <cfRule type="containsText" dxfId="27" priority="19" operator="containsText" text="Oikein">
      <formula>NOT(ISERROR(SEARCH("Oikein",F23)))</formula>
    </cfRule>
    <cfRule type="containsText" dxfId="26" priority="20" operator="containsText" text="Tarkista">
      <formula>NOT(ISERROR(SEARCH("Tarkista",F23)))</formula>
    </cfRule>
  </conditionalFormatting>
  <conditionalFormatting sqref="F33:F45">
    <cfRule type="containsText" dxfId="25" priority="17" operator="containsText" text="Oikein">
      <formula>NOT(ISERROR(SEARCH("Oikein",F33)))</formula>
    </cfRule>
    <cfRule type="containsText" dxfId="24" priority="18" operator="containsText" text="Tarkista">
      <formula>NOT(ISERROR(SEARCH("Tarkista",F33)))</formula>
    </cfRule>
  </conditionalFormatting>
  <conditionalFormatting sqref="F46:F52">
    <cfRule type="containsText" dxfId="23" priority="15" operator="containsText" text="Oikein">
      <formula>NOT(ISERROR(SEARCH("Oikein",F46)))</formula>
    </cfRule>
    <cfRule type="containsText" dxfId="22" priority="16" operator="containsText" text="Tarkista">
      <formula>NOT(ISERROR(SEARCH("Tarkista",F46)))</formula>
    </cfRule>
  </conditionalFormatting>
  <conditionalFormatting sqref="F53:F57">
    <cfRule type="containsText" dxfId="21" priority="13" operator="containsText" text="Oikein">
      <formula>NOT(ISERROR(SEARCH("Oikein",F53)))</formula>
    </cfRule>
    <cfRule type="containsText" dxfId="20" priority="14" operator="containsText" text="Tarkista">
      <formula>NOT(ISERROR(SEARCH("Tarkista",F53)))</formula>
    </cfRule>
  </conditionalFormatting>
  <conditionalFormatting sqref="F58:F60">
    <cfRule type="containsText" dxfId="19" priority="11" operator="containsText" text="Oikein">
      <formula>NOT(ISERROR(SEARCH("Oikein",F58)))</formula>
    </cfRule>
    <cfRule type="containsText" dxfId="18" priority="12" operator="containsText" text="Tarkista">
      <formula>NOT(ISERROR(SEARCH("Tarkista",F58)))</formula>
    </cfRule>
  </conditionalFormatting>
  <conditionalFormatting sqref="F61:F63">
    <cfRule type="containsText" dxfId="17" priority="9" operator="containsText" text="Oikein">
      <formula>NOT(ISERROR(SEARCH("Oikein",F61)))</formula>
    </cfRule>
    <cfRule type="containsText" dxfId="16" priority="10" operator="containsText" text="Tarkista">
      <formula>NOT(ISERROR(SEARCH("Tarkista",F61)))</formula>
    </cfRule>
  </conditionalFormatting>
  <conditionalFormatting sqref="F64:F65">
    <cfRule type="containsText" dxfId="15" priority="7" operator="containsText" text="Oikein">
      <formula>NOT(ISERROR(SEARCH("Oikein",F64)))</formula>
    </cfRule>
    <cfRule type="containsText" dxfId="14" priority="8" operator="containsText" text="Tarkista">
      <formula>NOT(ISERROR(SEARCH("Tarkista",F64)))</formula>
    </cfRule>
  </conditionalFormatting>
  <conditionalFormatting sqref="F67:F68">
    <cfRule type="containsText" dxfId="13" priority="5" operator="containsText" text="Oikein">
      <formula>NOT(ISERROR(SEARCH("Oikein",F67)))</formula>
    </cfRule>
    <cfRule type="containsText" dxfId="12" priority="6" operator="containsText" text="Tarkista">
      <formula>NOT(ISERROR(SEARCH("Tarkista",F67)))</formula>
    </cfRule>
  </conditionalFormatting>
  <conditionalFormatting sqref="F69:F71">
    <cfRule type="containsText" dxfId="11" priority="3" operator="containsText" text="Oikein">
      <formula>NOT(ISERROR(SEARCH("Oikein",F69)))</formula>
    </cfRule>
    <cfRule type="containsText" dxfId="10" priority="4" operator="containsText" text="Tarkista">
      <formula>NOT(ISERROR(SEARCH("Tarkista",F69)))</formula>
    </cfRule>
  </conditionalFormatting>
  <conditionalFormatting sqref="F66">
    <cfRule type="containsText" dxfId="9" priority="1" operator="containsText" text="Oikein">
      <formula>NOT(ISERROR(SEARCH("Oikein",F66)))</formula>
    </cfRule>
    <cfRule type="containsText" dxfId="8" priority="2" operator="containsText" text="Tarkista">
      <formula>NOT(ISERROR(SEARCH("Tarkista",F66)))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F6 F8 F10 F15 F19:F20 F26 F30:F31 F35 F37 F42 F49 F51 F54 F58:F59 F63 F66:F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C3" sqref="C3"/>
    </sheetView>
  </sheetViews>
  <sheetFormatPr defaultRowHeight="14.4" x14ac:dyDescent="0.3"/>
  <cols>
    <col min="2" max="2" width="7.109375" style="4" customWidth="1"/>
    <col min="4" max="4" width="6.33203125" style="4" customWidth="1"/>
  </cols>
  <sheetData>
    <row r="1" spans="1:9" x14ac:dyDescent="0.3">
      <c r="A1" t="s">
        <v>24</v>
      </c>
      <c r="F1" s="12" t="s">
        <v>27</v>
      </c>
      <c r="G1" s="12" t="s">
        <v>28</v>
      </c>
      <c r="H1" s="2" t="s">
        <v>71</v>
      </c>
      <c r="I1" s="9"/>
    </row>
    <row r="2" spans="1:9" x14ac:dyDescent="0.3">
      <c r="H2" s="3" t="s">
        <v>72</v>
      </c>
    </row>
    <row r="3" spans="1:9" x14ac:dyDescent="0.3">
      <c r="A3">
        <v>2</v>
      </c>
      <c r="B3" s="4" t="s">
        <v>78</v>
      </c>
      <c r="C3" s="10"/>
      <c r="D3" s="4" t="s">
        <v>79</v>
      </c>
      <c r="F3" s="13" t="str">
        <f>IF(C3="","",IF(C3=A3*1000,$F$1,$G$1))</f>
        <v/>
      </c>
      <c r="H3" s="3" t="s">
        <v>73</v>
      </c>
    </row>
    <row r="4" spans="1:9" x14ac:dyDescent="0.3">
      <c r="A4">
        <v>3</v>
      </c>
      <c r="B4" s="4" t="s">
        <v>80</v>
      </c>
      <c r="C4" s="10"/>
      <c r="D4" s="4" t="s">
        <v>81</v>
      </c>
      <c r="F4" s="13" t="str">
        <f>IF(C4="","",IF(C4=A4,$F$1,$G$1))</f>
        <v/>
      </c>
      <c r="H4" s="3" t="s">
        <v>74</v>
      </c>
    </row>
    <row r="5" spans="1:9" x14ac:dyDescent="0.3">
      <c r="A5">
        <v>6</v>
      </c>
      <c r="B5" s="4" t="s">
        <v>82</v>
      </c>
      <c r="C5" s="10"/>
      <c r="D5" s="4" t="s">
        <v>81</v>
      </c>
      <c r="F5" s="13" t="str">
        <f>IF(C5="","",IF(C5=A5*4.2,$F$1,$G$1))</f>
        <v/>
      </c>
      <c r="H5" s="3" t="s">
        <v>75</v>
      </c>
    </row>
    <row r="6" spans="1:9" x14ac:dyDescent="0.3">
      <c r="A6">
        <v>4</v>
      </c>
      <c r="B6" s="4" t="s">
        <v>83</v>
      </c>
      <c r="C6" s="10"/>
      <c r="D6" s="4" t="s">
        <v>81</v>
      </c>
      <c r="F6" s="13" t="str">
        <f t="shared" ref="F6:F51" si="0">IF(C6="","",IF(C6=A6*1000,$F$1,$G$1))</f>
        <v/>
      </c>
    </row>
    <row r="7" spans="1:9" x14ac:dyDescent="0.3">
      <c r="A7">
        <v>800000</v>
      </c>
      <c r="B7" s="4" t="s">
        <v>84</v>
      </c>
      <c r="C7" s="10"/>
      <c r="D7" s="4" t="s">
        <v>85</v>
      </c>
      <c r="F7" s="13" t="str">
        <f>IF(C7="","",IF(C7=A7/1000,$F$1,$G$1))</f>
        <v/>
      </c>
    </row>
    <row r="8" spans="1:9" x14ac:dyDescent="0.3">
      <c r="A8">
        <v>400</v>
      </c>
      <c r="B8" s="4" t="s">
        <v>78</v>
      </c>
      <c r="C8" s="10"/>
      <c r="D8" s="4" t="s">
        <v>86</v>
      </c>
      <c r="F8" s="13" t="str">
        <f>IF(C8="","",IF(C8=A8/1000,$F$1,$G$1))</f>
        <v/>
      </c>
    </row>
    <row r="9" spans="1:9" x14ac:dyDescent="0.3">
      <c r="A9">
        <v>20</v>
      </c>
      <c r="B9" s="4" t="s">
        <v>87</v>
      </c>
      <c r="C9" s="10"/>
      <c r="D9" s="4" t="s">
        <v>88</v>
      </c>
      <c r="F9" s="13" t="str">
        <f t="shared" si="0"/>
        <v/>
      </c>
    </row>
    <row r="10" spans="1:9" x14ac:dyDescent="0.3">
      <c r="A10">
        <v>20</v>
      </c>
      <c r="B10" s="4" t="s">
        <v>82</v>
      </c>
      <c r="C10" s="10"/>
      <c r="D10" s="4" t="s">
        <v>89</v>
      </c>
      <c r="F10" s="13" t="str">
        <f>IF(C10="","",IF(C10=A10/1000,$F$1,$G$1))</f>
        <v/>
      </c>
    </row>
    <row r="11" spans="1:9" x14ac:dyDescent="0.3">
      <c r="A11">
        <v>15</v>
      </c>
      <c r="B11" s="4" t="s">
        <v>82</v>
      </c>
      <c r="C11" s="10"/>
      <c r="D11" s="4" t="s">
        <v>89</v>
      </c>
      <c r="F11" s="13" t="str">
        <f>IF(C11="","",IF(C11=A11/1000,"2",$G$1))</f>
        <v/>
      </c>
    </row>
    <row r="12" spans="1:9" x14ac:dyDescent="0.3">
      <c r="A12">
        <v>10</v>
      </c>
      <c r="B12" s="4" t="s">
        <v>82</v>
      </c>
      <c r="C12" s="10"/>
      <c r="D12" s="4" t="s">
        <v>81</v>
      </c>
      <c r="F12" s="13" t="str">
        <f>IF(C12="","",IF(C12=A12*4.2,$F$1,$G$1))</f>
        <v/>
      </c>
    </row>
    <row r="13" spans="1:9" x14ac:dyDescent="0.3">
      <c r="A13">
        <v>5</v>
      </c>
      <c r="B13" s="4" t="s">
        <v>87</v>
      </c>
      <c r="C13" s="10"/>
      <c r="D13" s="4" t="s">
        <v>88</v>
      </c>
      <c r="F13" s="13" t="str">
        <f t="shared" si="0"/>
        <v/>
      </c>
    </row>
    <row r="14" spans="1:9" x14ac:dyDescent="0.3">
      <c r="A14">
        <v>500</v>
      </c>
      <c r="B14" s="4" t="s">
        <v>90</v>
      </c>
      <c r="C14" s="10"/>
      <c r="D14" s="4" t="s">
        <v>88</v>
      </c>
      <c r="F14" s="13" t="str">
        <f>IF(C14="","",IF(C14=A14/1000,$F$1,$G$1))</f>
        <v/>
      </c>
    </row>
    <row r="15" spans="1:9" x14ac:dyDescent="0.3">
      <c r="A15">
        <v>2</v>
      </c>
      <c r="B15" s="4" t="s">
        <v>91</v>
      </c>
      <c r="C15" s="10"/>
      <c r="D15" s="4" t="s">
        <v>92</v>
      </c>
      <c r="F15" s="13" t="str">
        <f>IF(C15="","",IF(C15=A15*3600,$F$1,$G$1))</f>
        <v/>
      </c>
    </row>
    <row r="16" spans="1:9" x14ac:dyDescent="0.3">
      <c r="A16">
        <v>4</v>
      </c>
      <c r="B16" s="4" t="s">
        <v>84</v>
      </c>
      <c r="C16" s="10"/>
      <c r="D16" s="4" t="s">
        <v>92</v>
      </c>
      <c r="F16" s="13" t="str">
        <f>IF(C16="","",IF(C16=A16,$F$1,$G$1))</f>
        <v/>
      </c>
    </row>
    <row r="17" spans="1:6" x14ac:dyDescent="0.3">
      <c r="A17">
        <v>600</v>
      </c>
      <c r="B17" s="4" t="s">
        <v>87</v>
      </c>
      <c r="C17" s="10"/>
      <c r="D17" s="4" t="s">
        <v>93</v>
      </c>
      <c r="F17" s="13" t="str">
        <f>IF(C17="","",IF(C17=A17/1000,$F$1,$G$1))</f>
        <v/>
      </c>
    </row>
    <row r="18" spans="1:6" x14ac:dyDescent="0.3">
      <c r="A18">
        <v>60</v>
      </c>
      <c r="B18" s="4" t="s">
        <v>94</v>
      </c>
      <c r="C18" s="10"/>
      <c r="D18" s="4" t="s">
        <v>88</v>
      </c>
      <c r="F18" s="13" t="str">
        <f>IF(C18="","",IF(C18=A18*1000000,$F$1,$G$1))</f>
        <v/>
      </c>
    </row>
    <row r="19" spans="1:6" x14ac:dyDescent="0.3">
      <c r="A19">
        <v>40</v>
      </c>
      <c r="B19" s="4" t="s">
        <v>90</v>
      </c>
      <c r="C19" s="10"/>
      <c r="D19" s="4" t="s">
        <v>88</v>
      </c>
      <c r="F19" s="13" t="str">
        <f>IF(C19="","",IF(C19=A19/1000,"9",$G$1))</f>
        <v/>
      </c>
    </row>
    <row r="20" spans="1:6" x14ac:dyDescent="0.3">
      <c r="A20">
        <v>21</v>
      </c>
      <c r="B20" s="4" t="s">
        <v>84</v>
      </c>
      <c r="C20" s="10"/>
      <c r="D20" s="4" t="s">
        <v>77</v>
      </c>
      <c r="F20" s="13" t="str">
        <f>IF(C20="","",IF(C20=A20/4.2,$F$1,$G$1))</f>
        <v/>
      </c>
    </row>
    <row r="21" spans="1:6" x14ac:dyDescent="0.3">
      <c r="A21">
        <v>3</v>
      </c>
      <c r="B21" s="4" t="s">
        <v>91</v>
      </c>
      <c r="C21" s="10"/>
      <c r="D21" s="4" t="s">
        <v>81</v>
      </c>
      <c r="F21" s="13" t="str">
        <f>IF(C21="","",IF(C21=A21*3600,$F$1,$G$1))</f>
        <v/>
      </c>
    </row>
    <row r="22" spans="1:6" x14ac:dyDescent="0.3">
      <c r="A22">
        <v>3.6</v>
      </c>
      <c r="B22" s="4" t="s">
        <v>83</v>
      </c>
      <c r="C22" s="10"/>
      <c r="D22" s="4" t="s">
        <v>81</v>
      </c>
      <c r="F22" s="13" t="str">
        <f t="shared" si="0"/>
        <v/>
      </c>
    </row>
    <row r="23" spans="1:6" x14ac:dyDescent="0.3">
      <c r="A23">
        <v>3.6</v>
      </c>
      <c r="B23" s="4" t="s">
        <v>83</v>
      </c>
      <c r="C23" s="10"/>
      <c r="D23" s="4" t="s">
        <v>95</v>
      </c>
      <c r="F23" s="13" t="str">
        <f>IF(C23="","",IF(C23=A23*1000/3600,$F$1,$G$1))</f>
        <v/>
      </c>
    </row>
    <row r="24" spans="1:6" x14ac:dyDescent="0.3">
      <c r="A24">
        <v>7</v>
      </c>
      <c r="B24" s="4" t="s">
        <v>83</v>
      </c>
      <c r="C24" s="10"/>
      <c r="D24" s="4" t="s">
        <v>81</v>
      </c>
      <c r="F24" s="13" t="str">
        <f t="shared" si="0"/>
        <v/>
      </c>
    </row>
    <row r="25" spans="1:6" x14ac:dyDescent="0.3">
      <c r="A25">
        <v>600</v>
      </c>
      <c r="B25" s="4" t="s">
        <v>78</v>
      </c>
      <c r="C25" s="10"/>
      <c r="D25" s="4" t="s">
        <v>86</v>
      </c>
      <c r="F25" s="13" t="str">
        <f>IF(C25="","",IF(C25=A25/1000,$F$1,$G$1))</f>
        <v/>
      </c>
    </row>
    <row r="26" spans="1:6" x14ac:dyDescent="0.3">
      <c r="A26">
        <v>84</v>
      </c>
      <c r="B26" s="4" t="s">
        <v>84</v>
      </c>
      <c r="C26" s="10"/>
      <c r="D26" s="4" t="s">
        <v>77</v>
      </c>
      <c r="F26" s="13" t="str">
        <f>IF(C26="","",IF(C26=A26/4.2,"9",$G$1))</f>
        <v/>
      </c>
    </row>
    <row r="27" spans="1:6" x14ac:dyDescent="0.3">
      <c r="A27">
        <v>800</v>
      </c>
      <c r="B27" s="4" t="s">
        <v>90</v>
      </c>
      <c r="C27" s="10"/>
      <c r="D27" s="4" t="s">
        <v>88</v>
      </c>
      <c r="F27" s="13" t="str">
        <f>IF(C27="","",IF(C27=A27/1000,$F$1,$G$1))</f>
        <v/>
      </c>
    </row>
    <row r="28" spans="1:6" x14ac:dyDescent="0.3">
      <c r="A28">
        <v>50</v>
      </c>
      <c r="B28" s="4" t="s">
        <v>90</v>
      </c>
      <c r="C28" s="10"/>
      <c r="D28" s="4" t="s">
        <v>88</v>
      </c>
      <c r="F28" s="13" t="str">
        <f>IF(C28="","",IF(C28=A28/1000,$F$1,$G$1))</f>
        <v/>
      </c>
    </row>
    <row r="29" spans="1:6" x14ac:dyDescent="0.3">
      <c r="A29">
        <v>90</v>
      </c>
      <c r="B29" s="4" t="s">
        <v>96</v>
      </c>
      <c r="C29" s="10"/>
      <c r="D29" s="4" t="s">
        <v>93</v>
      </c>
      <c r="F29" s="13" t="str">
        <f t="shared" si="0"/>
        <v/>
      </c>
    </row>
    <row r="30" spans="1:6" x14ac:dyDescent="0.3">
      <c r="A30">
        <v>1.5</v>
      </c>
      <c r="B30" s="4" t="s">
        <v>97</v>
      </c>
      <c r="C30" s="10"/>
      <c r="D30" s="4" t="s">
        <v>93</v>
      </c>
      <c r="F30" s="13" t="str">
        <f>IF(C30="","",IF(C30=A30*1000000,$F$1,$G$1))</f>
        <v/>
      </c>
    </row>
    <row r="31" spans="1:6" x14ac:dyDescent="0.3">
      <c r="A31">
        <v>400</v>
      </c>
      <c r="B31" s="4" t="s">
        <v>94</v>
      </c>
      <c r="C31" s="10"/>
      <c r="D31" s="4" t="s">
        <v>98</v>
      </c>
      <c r="F31" s="13" t="str">
        <f>IF(C31="","",IF(C31=A31/1000,"7",$G$1))</f>
        <v/>
      </c>
    </row>
    <row r="32" spans="1:6" x14ac:dyDescent="0.3">
      <c r="A32">
        <v>4140</v>
      </c>
      <c r="B32" s="4" t="s">
        <v>84</v>
      </c>
      <c r="C32" s="10"/>
      <c r="D32" s="4" t="s">
        <v>99</v>
      </c>
      <c r="F32" s="13" t="str">
        <f>IF(C32="","",IF(C32=A32/1000000,$F$1,$G$1))</f>
        <v/>
      </c>
    </row>
    <row r="33" spans="1:6" x14ac:dyDescent="0.3">
      <c r="A33">
        <v>530</v>
      </c>
      <c r="B33" s="4" t="s">
        <v>82</v>
      </c>
      <c r="C33" s="10"/>
      <c r="D33" s="4" t="s">
        <v>89</v>
      </c>
      <c r="F33" s="13" t="str">
        <f>IF(C33="","",IF(C33=A33/1000,$F$1,$G$1))</f>
        <v/>
      </c>
    </row>
    <row r="34" spans="1:6" x14ac:dyDescent="0.3">
      <c r="A34">
        <v>10.5</v>
      </c>
      <c r="B34" s="4" t="s">
        <v>84</v>
      </c>
      <c r="C34" s="10"/>
      <c r="D34" s="4" t="s">
        <v>77</v>
      </c>
      <c r="F34" s="13" t="str">
        <f>IF(C34="","",IF(C34=A34/4.2,$F$1,$G$1))</f>
        <v/>
      </c>
    </row>
    <row r="35" spans="1:6" x14ac:dyDescent="0.3">
      <c r="A35">
        <v>4.2</v>
      </c>
      <c r="B35" s="4" t="s">
        <v>83</v>
      </c>
      <c r="C35" s="10"/>
      <c r="D35" s="4" t="s">
        <v>81</v>
      </c>
      <c r="F35" s="13" t="str">
        <f t="shared" si="0"/>
        <v/>
      </c>
    </row>
    <row r="36" spans="1:6" x14ac:dyDescent="0.3">
      <c r="A36">
        <v>700</v>
      </c>
      <c r="B36" s="4" t="s">
        <v>94</v>
      </c>
      <c r="C36" s="10"/>
      <c r="D36" s="4" t="s">
        <v>98</v>
      </c>
      <c r="F36" s="13" t="str">
        <f>IF(C36="","",IF(C36=A36/1000,$F$1,$G$1))</f>
        <v/>
      </c>
    </row>
    <row r="37" spans="1:6" x14ac:dyDescent="0.3">
      <c r="A37">
        <v>3.15</v>
      </c>
      <c r="B37" s="4" t="s">
        <v>87</v>
      </c>
      <c r="C37" s="10"/>
      <c r="D37" s="4" t="s">
        <v>88</v>
      </c>
      <c r="F37" s="13" t="str">
        <f t="shared" si="0"/>
        <v/>
      </c>
    </row>
    <row r="38" spans="1:6" x14ac:dyDescent="0.3">
      <c r="A38">
        <v>40</v>
      </c>
      <c r="B38" s="4" t="s">
        <v>78</v>
      </c>
      <c r="C38" s="10"/>
      <c r="D38" s="4" t="s">
        <v>86</v>
      </c>
      <c r="F38" s="13" t="str">
        <f>IF(C38="","",IF(C38=A38/1000,$F$1,$G$1))</f>
        <v/>
      </c>
    </row>
    <row r="39" spans="1:6" x14ac:dyDescent="0.3">
      <c r="A39">
        <v>50000</v>
      </c>
      <c r="B39" s="4" t="s">
        <v>90</v>
      </c>
      <c r="C39" s="10"/>
      <c r="D39" s="4" t="s">
        <v>88</v>
      </c>
      <c r="F39" s="13" t="str">
        <f>IF(C39="","",IF(C39=A39/1000,$F$1,$G$1))</f>
        <v/>
      </c>
    </row>
    <row r="40" spans="1:6" x14ac:dyDescent="0.3">
      <c r="A40">
        <v>0.7</v>
      </c>
      <c r="B40" s="4" t="s">
        <v>96</v>
      </c>
      <c r="C40" s="10"/>
      <c r="D40" s="4" t="s">
        <v>93</v>
      </c>
      <c r="F40" s="13" t="str">
        <f t="shared" ref="F40" si="1">IF(C40="","",IF(C40=A40*1000,$F$1,$G$1))</f>
        <v/>
      </c>
    </row>
    <row r="41" spans="1:6" x14ac:dyDescent="0.3">
      <c r="A41">
        <v>0.4</v>
      </c>
      <c r="B41" s="4" t="s">
        <v>97</v>
      </c>
      <c r="C41" s="10"/>
      <c r="D41" s="4" t="s">
        <v>93</v>
      </c>
      <c r="F41" s="13" t="str">
        <f>IF(C41="","",IF(C41=A41*1000000,$F$1,$G$1))</f>
        <v/>
      </c>
    </row>
    <row r="42" spans="1:6" x14ac:dyDescent="0.3">
      <c r="A42">
        <v>1500</v>
      </c>
      <c r="B42" s="4" t="s">
        <v>94</v>
      </c>
      <c r="C42" s="10"/>
      <c r="D42" s="4" t="s">
        <v>98</v>
      </c>
      <c r="F42" s="13" t="str">
        <f>IF(C42="","",IF(C42=A42/1000,$F$1,$G$1))</f>
        <v/>
      </c>
    </row>
    <row r="43" spans="1:6" x14ac:dyDescent="0.3">
      <c r="A43">
        <v>200000</v>
      </c>
      <c r="B43" s="4" t="s">
        <v>84</v>
      </c>
      <c r="C43" s="10"/>
      <c r="D43" s="4" t="s">
        <v>99</v>
      </c>
      <c r="F43" s="13" t="str">
        <f>IF(C43="","",IF(C43=A43/1000000,"9",$G$1))</f>
        <v/>
      </c>
    </row>
    <row r="44" spans="1:6" x14ac:dyDescent="0.3">
      <c r="A44">
        <v>7000</v>
      </c>
      <c r="B44" s="4" t="s">
        <v>82</v>
      </c>
      <c r="C44" s="10"/>
      <c r="D44" s="4" t="s">
        <v>89</v>
      </c>
      <c r="F44" s="13" t="str">
        <f>IF(C44="","",IF(C44=A44/1000,"2",$G$1))</f>
        <v/>
      </c>
    </row>
    <row r="45" spans="1:6" x14ac:dyDescent="0.3">
      <c r="A45">
        <v>73.5</v>
      </c>
      <c r="B45" s="4" t="s">
        <v>84</v>
      </c>
      <c r="C45" s="10"/>
      <c r="D45" s="4" t="s">
        <v>77</v>
      </c>
      <c r="F45" s="13" t="str">
        <f>IF(C45="","",IF(C45=A45/4.2,"4",$G$1))</f>
        <v/>
      </c>
    </row>
    <row r="46" spans="1:6" x14ac:dyDescent="0.3">
      <c r="A46">
        <v>0.9</v>
      </c>
      <c r="B46" s="4" t="s">
        <v>83</v>
      </c>
      <c r="C46" s="10"/>
      <c r="D46" s="4" t="s">
        <v>81</v>
      </c>
      <c r="F46" s="13" t="str">
        <f t="shared" ref="F46" si="2">IF(C46="","",IF(C46=A46*1000,$F$1,$G$1))</f>
        <v/>
      </c>
    </row>
    <row r="47" spans="1:6" x14ac:dyDescent="0.3">
      <c r="A47">
        <v>4000</v>
      </c>
      <c r="B47" s="4" t="s">
        <v>94</v>
      </c>
      <c r="C47" s="10"/>
      <c r="D47" s="4" t="s">
        <v>98</v>
      </c>
      <c r="F47" s="13" t="str">
        <f>IF(C47="","",IF(C47=A47/1000,$F$1,$G$1))</f>
        <v/>
      </c>
    </row>
    <row r="48" spans="1:6" x14ac:dyDescent="0.3">
      <c r="A48">
        <v>240</v>
      </c>
      <c r="B48" s="4" t="s">
        <v>87</v>
      </c>
      <c r="C48" s="10"/>
      <c r="D48" s="4" t="s">
        <v>88</v>
      </c>
      <c r="F48" s="13" t="str">
        <f t="shared" ref="F48" si="3">IF(C48="","",IF(C48=A48*1000,$F$1,$G$1))</f>
        <v/>
      </c>
    </row>
    <row r="49" spans="1:6" x14ac:dyDescent="0.3">
      <c r="A49">
        <v>10</v>
      </c>
      <c r="B49" s="4" t="s">
        <v>91</v>
      </c>
      <c r="C49" s="10"/>
      <c r="D49" s="4" t="s">
        <v>92</v>
      </c>
      <c r="F49" s="13" t="str">
        <f>IF(C49="","",IF(C49=A49*3600,$F$1,$G$1))</f>
        <v/>
      </c>
    </row>
    <row r="50" spans="1:6" x14ac:dyDescent="0.3">
      <c r="A50">
        <v>36</v>
      </c>
      <c r="B50" s="4" t="s">
        <v>84</v>
      </c>
      <c r="C50" s="10"/>
      <c r="D50" s="4" t="s">
        <v>92</v>
      </c>
      <c r="F50" s="13" t="str">
        <f>IF(C50="","",IF(C50=A50,"5",$G$1))</f>
        <v/>
      </c>
    </row>
    <row r="51" spans="1:6" x14ac:dyDescent="0.3">
      <c r="A51">
        <v>1.03</v>
      </c>
      <c r="B51" s="4" t="s">
        <v>87</v>
      </c>
      <c r="C51" s="10"/>
      <c r="D51" s="4" t="s">
        <v>88</v>
      </c>
      <c r="F51" s="13" t="str">
        <f t="shared" si="0"/>
        <v/>
      </c>
    </row>
    <row r="52" spans="1:6" x14ac:dyDescent="0.3">
      <c r="A52">
        <v>5</v>
      </c>
      <c r="B52" s="4" t="s">
        <v>91</v>
      </c>
      <c r="C52" s="10"/>
      <c r="D52" s="4" t="s">
        <v>92</v>
      </c>
      <c r="F52" s="13" t="str">
        <f>IF(C52="","",IF(C52=A52*3600,$F$1,$G$1))</f>
        <v/>
      </c>
    </row>
    <row r="53" spans="1:6" x14ac:dyDescent="0.3">
      <c r="A53">
        <v>21</v>
      </c>
      <c r="B53" s="4" t="s">
        <v>84</v>
      </c>
      <c r="C53" s="10"/>
      <c r="D53" s="4" t="s">
        <v>92</v>
      </c>
      <c r="F53" s="13" t="str">
        <f>IF(C53="","",IF(C53=A53,$F$1,$G$1))</f>
        <v/>
      </c>
    </row>
    <row r="54" spans="1:6" x14ac:dyDescent="0.3">
      <c r="A54">
        <v>4</v>
      </c>
      <c r="B54" s="4" t="s">
        <v>76</v>
      </c>
      <c r="C54" s="10"/>
      <c r="D54" s="4" t="s">
        <v>77</v>
      </c>
      <c r="F54" s="13" t="str">
        <f>IF(C54="","",IF(C54=A54*1000,"8",$G$1))</f>
        <v/>
      </c>
    </row>
  </sheetData>
  <sheetProtection algorithmName="SHA-512" hashValue="oYQ6CDOhxWviyet4GeHHB952OsTMxtsqEOHEsM7tgrtTt8H65BSaRKwerdCjFBslkjKx7F+dVDBCkswEOUvW4A==" saltValue="sQ5dHv61zwGaODFX7KsDxw==" spinCount="100000" sheet="1" objects="1" scenarios="1" selectLockedCells="1"/>
  <conditionalFormatting sqref="F3:F38 F51 F54">
    <cfRule type="containsText" dxfId="7" priority="7" operator="containsText" text="Oikein">
      <formula>NOT(ISERROR(SEARCH("Oikein",F3)))</formula>
    </cfRule>
    <cfRule type="containsText" dxfId="6" priority="8" operator="containsText" text="Tarkista">
      <formula>NOT(ISERROR(SEARCH("Tarkista",F3)))</formula>
    </cfRule>
  </conditionalFormatting>
  <conditionalFormatting sqref="F39:F48">
    <cfRule type="containsText" dxfId="5" priority="5" operator="containsText" text="Oikein">
      <formula>NOT(ISERROR(SEARCH("Oikein",F39)))</formula>
    </cfRule>
    <cfRule type="containsText" dxfId="4" priority="6" operator="containsText" text="Tarkista">
      <formula>NOT(ISERROR(SEARCH("Tarkista",F39)))</formula>
    </cfRule>
  </conditionalFormatting>
  <conditionalFormatting sqref="F49:F50">
    <cfRule type="containsText" dxfId="3" priority="3" operator="containsText" text="Oikein">
      <formula>NOT(ISERROR(SEARCH("Oikein",F49)))</formula>
    </cfRule>
    <cfRule type="containsText" dxfId="2" priority="4" operator="containsText" text="Tarkista">
      <formula>NOT(ISERROR(SEARCH("Tarkista",F49)))</formula>
    </cfRule>
  </conditionalFormatting>
  <conditionalFormatting sqref="F52:F53">
    <cfRule type="containsText" dxfId="1" priority="1" operator="containsText" text="Oikein">
      <formula>NOT(ISERROR(SEARCH("Oikein",F52)))</formula>
    </cfRule>
    <cfRule type="containsText" dxfId="0" priority="2" operator="containsText" text="Tarkista">
      <formula>NOT(ISERROR(SEARCH("Tarkista",F52)))</formula>
    </cfRule>
  </conditionalFormatting>
  <pageMargins left="0.7" right="0.7" top="0.75" bottom="0.75" header="0.3" footer="0.3"/>
  <ignoredErrors>
    <ignoredError sqref="F9 F18 F26 F23 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Ohje</vt:lpstr>
      <vt:lpstr>Pituus</vt:lpstr>
      <vt:lpstr>Aika</vt:lpstr>
      <vt:lpstr>Sähkö</vt:lpstr>
      <vt:lpstr>Energia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Hakamies Martta</dc:creator>
  <cp:lastModifiedBy>Hakamies Martta</cp:lastModifiedBy>
  <dcterms:created xsi:type="dcterms:W3CDTF">2021-08-04T16:57:13Z</dcterms:created>
  <dcterms:modified xsi:type="dcterms:W3CDTF">2021-08-05T16:34:55Z</dcterms:modified>
</cp:coreProperties>
</file>